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8800" windowHeight="11670" activeTab="4"/>
  </bookViews>
  <sheets>
    <sheet name="Summary" sheetId="9" r:id="rId1"/>
    <sheet name="EC" sheetId="14" r:id="rId2"/>
    <sheet name="FS" sheetId="4" r:id="rId3"/>
    <sheet name="GT" sheetId="13" r:id="rId4"/>
    <sheet name="KZ" sheetId="12" r:id="rId5"/>
    <sheet name="LIM" sheetId="6" r:id="rId6"/>
    <sheet name="MP" sheetId="7" r:id="rId7"/>
    <sheet name="NC" sheetId="10" r:id="rId8"/>
    <sheet name="NW" sheetId="11" r:id="rId9"/>
    <sheet name="WC" sheetId="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1">EC!$A$1:$H$146</definedName>
    <definedName name="_xlnm.Print_Area" localSheetId="2">FS!$A$1:$H$180</definedName>
    <definedName name="_xlnm.Print_Area" localSheetId="3">GT!$A$1:$H$139</definedName>
    <definedName name="_xlnm.Print_Area" localSheetId="4">KZ!$A$1:$H$134</definedName>
    <definedName name="_xlnm.Print_Area" localSheetId="5">LIM!$A$1:$H$180</definedName>
    <definedName name="_xlnm.Print_Area" localSheetId="6">MP!$A$1:$H$180</definedName>
    <definedName name="_xlnm.Print_Area" localSheetId="7">NC!$A$1:$H$180</definedName>
    <definedName name="_xlnm.Print_Area" localSheetId="8">NW!$A$1:$H$180</definedName>
    <definedName name="_xlnm.Print_Area" localSheetId="0">Summary!$A$1:$H$180</definedName>
    <definedName name="_xlnm.Print_Area" localSheetId="9">WC!$A$1:$H$197</definedName>
  </definedNames>
  <calcPr calcId="145621" calcMode="manual"/>
</workbook>
</file>

<file path=xl/calcChain.xml><?xml version="1.0" encoding="utf-8"?>
<calcChain xmlns="http://schemas.openxmlformats.org/spreadsheetml/2006/main">
  <c r="F6" i="9" l="1"/>
  <c r="G6" i="9"/>
  <c r="H6" i="9"/>
  <c r="F8" i="9"/>
  <c r="G8" i="9"/>
  <c r="H8" i="9"/>
  <c r="F9" i="9"/>
  <c r="G9" i="9"/>
  <c r="H9" i="9"/>
  <c r="F10" i="9"/>
  <c r="G10" i="9"/>
  <c r="H10" i="9"/>
  <c r="F11" i="9"/>
  <c r="G11" i="9"/>
  <c r="H11" i="9"/>
  <c r="F12" i="9"/>
  <c r="G12" i="9"/>
  <c r="H12" i="9"/>
  <c r="F13" i="9"/>
  <c r="G13" i="9"/>
  <c r="H13" i="9"/>
  <c r="F14" i="9"/>
  <c r="G14" i="9"/>
  <c r="H14" i="9"/>
  <c r="F15" i="9"/>
  <c r="G15" i="9"/>
  <c r="H15" i="9"/>
  <c r="F16" i="9"/>
  <c r="G16" i="9"/>
  <c r="H16" i="9"/>
  <c r="F17" i="9"/>
  <c r="G17" i="9"/>
  <c r="H17" i="9"/>
  <c r="F19" i="9"/>
  <c r="G19" i="9"/>
  <c r="H19" i="9"/>
  <c r="F20" i="9"/>
  <c r="G20" i="9"/>
  <c r="H20" i="9"/>
  <c r="F21" i="9"/>
  <c r="G21" i="9"/>
  <c r="H21" i="9"/>
  <c r="F22" i="9"/>
  <c r="G22" i="9"/>
  <c r="H22" i="9"/>
  <c r="F23" i="9"/>
  <c r="G23" i="9"/>
  <c r="H23" i="9"/>
  <c r="F24" i="9"/>
  <c r="G24" i="9"/>
  <c r="H24" i="9"/>
  <c r="F25" i="9"/>
  <c r="G25" i="9"/>
  <c r="H25" i="9"/>
  <c r="F26" i="9"/>
  <c r="G26" i="9"/>
  <c r="H26" i="9"/>
  <c r="F27" i="9"/>
  <c r="G27" i="9"/>
  <c r="H27" i="9"/>
  <c r="F29" i="9"/>
  <c r="G29" i="9"/>
  <c r="H29" i="9"/>
  <c r="F31" i="9"/>
  <c r="G31" i="9"/>
  <c r="H31" i="9"/>
  <c r="F32" i="9"/>
  <c r="G32" i="9"/>
  <c r="H32" i="9"/>
  <c r="F33" i="9"/>
  <c r="G33" i="9"/>
  <c r="H33" i="9"/>
  <c r="F34" i="9"/>
  <c r="G34" i="9"/>
  <c r="H34" i="9"/>
  <c r="F35" i="9"/>
  <c r="G35" i="9"/>
  <c r="H35" i="9"/>
  <c r="F36" i="9"/>
  <c r="G36" i="9"/>
  <c r="H36" i="9"/>
  <c r="F38" i="9"/>
  <c r="G38" i="9"/>
  <c r="H38" i="9"/>
  <c r="G5" i="9"/>
  <c r="H5" i="9"/>
  <c r="F5" i="9"/>
  <c r="H84" i="14"/>
  <c r="H83" i="14" s="1"/>
  <c r="G84" i="14"/>
  <c r="G83" i="14" s="1"/>
  <c r="F84" i="14"/>
  <c r="F83" i="14" s="1"/>
  <c r="H78" i="14"/>
  <c r="H77" i="14" s="1"/>
  <c r="G78" i="14"/>
  <c r="G77" i="14" s="1"/>
  <c r="F78" i="14"/>
  <c r="F77" i="14" s="1"/>
  <c r="H72" i="14"/>
  <c r="H71" i="14" s="1"/>
  <c r="G72" i="14"/>
  <c r="G71" i="14" s="1"/>
  <c r="F72" i="14"/>
  <c r="F71" i="14" s="1"/>
  <c r="H68" i="14"/>
  <c r="G68" i="14"/>
  <c r="F68" i="14"/>
  <c r="H67" i="14"/>
  <c r="G67" i="14"/>
  <c r="F67" i="14"/>
  <c r="H66" i="14"/>
  <c r="G66" i="14"/>
  <c r="F66" i="14"/>
  <c r="H60" i="14"/>
  <c r="H59" i="14" s="1"/>
  <c r="G60" i="14"/>
  <c r="G59" i="14" s="1"/>
  <c r="F60" i="14"/>
  <c r="F59" i="14" s="1"/>
  <c r="H54" i="14"/>
  <c r="H53" i="14" s="1"/>
  <c r="G54" i="14"/>
  <c r="F54" i="14"/>
  <c r="F53" i="14" s="1"/>
  <c r="G53" i="14"/>
  <c r="H48" i="14"/>
  <c r="H47" i="14" s="1"/>
  <c r="G48" i="14"/>
  <c r="G47" i="14" s="1"/>
  <c r="F48" i="14"/>
  <c r="F47" i="14" s="1"/>
  <c r="H37" i="14"/>
  <c r="G37" i="14"/>
  <c r="F37" i="14"/>
  <c r="H30" i="14"/>
  <c r="G30" i="14"/>
  <c r="F30" i="14"/>
  <c r="H18" i="14"/>
  <c r="G18" i="14"/>
  <c r="F18" i="14"/>
  <c r="H7" i="14"/>
  <c r="G7" i="14"/>
  <c r="F7" i="14"/>
  <c r="F28" i="14" s="1"/>
  <c r="H74" i="13"/>
  <c r="G74" i="13"/>
  <c r="F74" i="13"/>
  <c r="H73" i="13"/>
  <c r="G73" i="13"/>
  <c r="F73" i="13"/>
  <c r="H72" i="13"/>
  <c r="G72" i="13"/>
  <c r="F72" i="13"/>
  <c r="H66" i="13"/>
  <c r="H65" i="13" s="1"/>
  <c r="G66" i="13"/>
  <c r="G65" i="13" s="1"/>
  <c r="F66" i="13"/>
  <c r="F65" i="13" s="1"/>
  <c r="H62" i="13"/>
  <c r="G62" i="13"/>
  <c r="F62" i="13"/>
  <c r="H61" i="13"/>
  <c r="G61" i="13"/>
  <c r="F61" i="13"/>
  <c r="H60" i="13"/>
  <c r="G60" i="13"/>
  <c r="F60" i="13"/>
  <c r="H54" i="13"/>
  <c r="H53" i="13" s="1"/>
  <c r="G54" i="13"/>
  <c r="G53" i="13" s="1"/>
  <c r="F54" i="13"/>
  <c r="F53" i="13" s="1"/>
  <c r="H51" i="13"/>
  <c r="G51" i="13"/>
  <c r="H50" i="13"/>
  <c r="G50" i="13"/>
  <c r="F50" i="13"/>
  <c r="H49" i="13"/>
  <c r="G49" i="13"/>
  <c r="F49" i="13"/>
  <c r="H48" i="13"/>
  <c r="G48" i="13"/>
  <c r="F48" i="13"/>
  <c r="H37" i="13"/>
  <c r="G37" i="13"/>
  <c r="F37" i="13"/>
  <c r="H30" i="13"/>
  <c r="G30" i="13"/>
  <c r="F30" i="13"/>
  <c r="H18" i="13"/>
  <c r="G18" i="13"/>
  <c r="F18" i="13"/>
  <c r="H7" i="13"/>
  <c r="G7" i="13"/>
  <c r="G28" i="13" s="1"/>
  <c r="F7" i="13"/>
  <c r="F28" i="13" s="1"/>
  <c r="H74" i="12"/>
  <c r="G74" i="12"/>
  <c r="F74" i="12"/>
  <c r="H73" i="12"/>
  <c r="G73" i="12"/>
  <c r="F73" i="12"/>
  <c r="H72" i="12"/>
  <c r="G72" i="12"/>
  <c r="F72" i="12"/>
  <c r="H71" i="12"/>
  <c r="G71" i="12"/>
  <c r="F71" i="12"/>
  <c r="H70" i="12"/>
  <c r="G70" i="12"/>
  <c r="F70" i="12"/>
  <c r="H69" i="12"/>
  <c r="G69" i="12"/>
  <c r="F69" i="12"/>
  <c r="H68" i="12"/>
  <c r="G68" i="12"/>
  <c r="F68" i="12"/>
  <c r="H67" i="12"/>
  <c r="G67" i="12"/>
  <c r="F67" i="12"/>
  <c r="H66" i="12"/>
  <c r="G66" i="12"/>
  <c r="F66" i="12"/>
  <c r="H65" i="12"/>
  <c r="G65" i="12"/>
  <c r="F65" i="12"/>
  <c r="H64" i="12"/>
  <c r="G64" i="12"/>
  <c r="F64" i="12"/>
  <c r="H63" i="12"/>
  <c r="G63" i="12"/>
  <c r="F63" i="12"/>
  <c r="H62" i="12"/>
  <c r="G62" i="12"/>
  <c r="F62" i="12"/>
  <c r="H61" i="12"/>
  <c r="G61" i="12"/>
  <c r="F61" i="12"/>
  <c r="H60" i="12"/>
  <c r="G60" i="12"/>
  <c r="F60" i="12"/>
  <c r="H59" i="12"/>
  <c r="G59" i="12"/>
  <c r="F59" i="12"/>
  <c r="H58" i="12"/>
  <c r="G58" i="12"/>
  <c r="F58" i="12"/>
  <c r="H57" i="12"/>
  <c r="G57" i="12"/>
  <c r="F57" i="12"/>
  <c r="H56" i="12"/>
  <c r="G56" i="12"/>
  <c r="F56" i="12"/>
  <c r="H55" i="12"/>
  <c r="G55" i="12"/>
  <c r="F55" i="12"/>
  <c r="H54" i="12"/>
  <c r="G54" i="12"/>
  <c r="F54" i="12"/>
  <c r="H53" i="12"/>
  <c r="G53" i="12"/>
  <c r="F53" i="12"/>
  <c r="H52" i="12"/>
  <c r="G52" i="12"/>
  <c r="F52" i="12"/>
  <c r="H51" i="12"/>
  <c r="G51" i="12"/>
  <c r="F51" i="12"/>
  <c r="H50" i="12"/>
  <c r="G50" i="12"/>
  <c r="F50" i="12"/>
  <c r="H49" i="12"/>
  <c r="G49" i="12"/>
  <c r="F49" i="12"/>
  <c r="H48" i="12"/>
  <c r="G48" i="12"/>
  <c r="F48" i="12"/>
  <c r="H47" i="12"/>
  <c r="G47" i="12"/>
  <c r="F47" i="12"/>
  <c r="H46" i="12"/>
  <c r="G46" i="12"/>
  <c r="F46" i="12"/>
  <c r="H45" i="12"/>
  <c r="H76" i="12" s="1"/>
  <c r="G45" i="12"/>
  <c r="G76" i="12" s="1"/>
  <c r="F45" i="12"/>
  <c r="F76" i="12" s="1"/>
  <c r="H37" i="12"/>
  <c r="G37" i="12"/>
  <c r="F37" i="12"/>
  <c r="H30" i="12"/>
  <c r="G30" i="12"/>
  <c r="G39" i="12" s="1"/>
  <c r="F30" i="12"/>
  <c r="F39" i="12" s="1"/>
  <c r="H18" i="12"/>
  <c r="G18" i="12"/>
  <c r="G28" i="12" s="1"/>
  <c r="G40" i="12" s="1"/>
  <c r="F18" i="12"/>
  <c r="H7" i="12"/>
  <c r="G7" i="12"/>
  <c r="F7" i="12"/>
  <c r="G65" i="14" l="1"/>
  <c r="H39" i="12"/>
  <c r="H71" i="13"/>
  <c r="G28" i="14"/>
  <c r="G45" i="14"/>
  <c r="G89" i="14" s="1"/>
  <c r="F39" i="13"/>
  <c r="H28" i="12"/>
  <c r="F28" i="12"/>
  <c r="F40" i="12" s="1"/>
  <c r="F40" i="13"/>
  <c r="F71" i="13"/>
  <c r="H39" i="13"/>
  <c r="G71" i="13"/>
  <c r="G39" i="13"/>
  <c r="G40" i="13" s="1"/>
  <c r="H28" i="13"/>
  <c r="H40" i="13" s="1"/>
  <c r="F39" i="14"/>
  <c r="H28" i="14"/>
  <c r="G39" i="14"/>
  <c r="H39" i="14"/>
  <c r="F47" i="13"/>
  <c r="F59" i="13"/>
  <c r="H59" i="13"/>
  <c r="F65" i="14"/>
  <c r="F45" i="14" s="1"/>
  <c r="F89" i="14" s="1"/>
  <c r="H47" i="13"/>
  <c r="H65" i="14"/>
  <c r="H45" i="14" s="1"/>
  <c r="H89" i="14" s="1"/>
  <c r="G47" i="13"/>
  <c r="G59" i="13"/>
  <c r="H40" i="14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8" i="11"/>
  <c r="H47" i="11" s="1"/>
  <c r="G48" i="11"/>
  <c r="G47" i="11" s="1"/>
  <c r="G45" i="11" s="1"/>
  <c r="G119" i="11" s="1"/>
  <c r="F48" i="11"/>
  <c r="F47" i="11" s="1"/>
  <c r="H37" i="11"/>
  <c r="G37" i="11"/>
  <c r="F37" i="11"/>
  <c r="H30" i="11"/>
  <c r="G30" i="11"/>
  <c r="F30" i="11"/>
  <c r="H18" i="11"/>
  <c r="G18" i="11"/>
  <c r="F18" i="11"/>
  <c r="H7" i="11"/>
  <c r="G7" i="11"/>
  <c r="G28" i="11" s="1"/>
  <c r="F7" i="11"/>
  <c r="F45" i="13" l="1"/>
  <c r="F77" i="13" s="1"/>
  <c r="H45" i="13"/>
  <c r="H77" i="13" s="1"/>
  <c r="H45" i="11"/>
  <c r="H119" i="11" s="1"/>
  <c r="H40" i="12"/>
  <c r="F28" i="11"/>
  <c r="G45" i="13"/>
  <c r="G77" i="13" s="1"/>
  <c r="F45" i="11"/>
  <c r="F119" i="11" s="1"/>
  <c r="G40" i="14"/>
  <c r="F40" i="14"/>
  <c r="H28" i="11"/>
  <c r="F39" i="11"/>
  <c r="F40" i="11"/>
  <c r="G39" i="11"/>
  <c r="G40" i="11" s="1"/>
  <c r="H39" i="11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4" i="10"/>
  <c r="H53" i="10" s="1"/>
  <c r="G54" i="10"/>
  <c r="G53" i="10" s="1"/>
  <c r="F54" i="10"/>
  <c r="F53" i="10" s="1"/>
  <c r="H48" i="10"/>
  <c r="H47" i="10" s="1"/>
  <c r="G48" i="10"/>
  <c r="G47" i="10" s="1"/>
  <c r="F48" i="10"/>
  <c r="F47" i="10" s="1"/>
  <c r="H37" i="10"/>
  <c r="G37" i="10"/>
  <c r="F37" i="10"/>
  <c r="H30" i="10"/>
  <c r="H39" i="10" s="1"/>
  <c r="G30" i="10"/>
  <c r="F30" i="10"/>
  <c r="F39" i="10" s="1"/>
  <c r="H18" i="10"/>
  <c r="G18" i="10"/>
  <c r="F18" i="10"/>
  <c r="H7" i="10"/>
  <c r="H28" i="10" s="1"/>
  <c r="G7" i="10"/>
  <c r="F7" i="10"/>
  <c r="F28" i="10" s="1"/>
  <c r="G39" i="10" l="1"/>
  <c r="G28" i="10"/>
  <c r="G40" i="10" s="1"/>
  <c r="H40" i="10"/>
  <c r="F40" i="10"/>
  <c r="H40" i="11"/>
  <c r="F45" i="10"/>
  <c r="F119" i="10" s="1"/>
  <c r="G45" i="10"/>
  <c r="G119" i="10" s="1"/>
  <c r="H45" i="10"/>
  <c r="H119" i="10" s="1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H45" i="7" s="1"/>
  <c r="G53" i="7"/>
  <c r="F53" i="7"/>
  <c r="H47" i="7"/>
  <c r="G47" i="7"/>
  <c r="F47" i="7"/>
  <c r="H37" i="7"/>
  <c r="G37" i="7"/>
  <c r="F37" i="7"/>
  <c r="F39" i="7" s="1"/>
  <c r="H30" i="7"/>
  <c r="G30" i="7"/>
  <c r="F30" i="7"/>
  <c r="F28" i="7"/>
  <c r="H18" i="7"/>
  <c r="G18" i="7"/>
  <c r="F18" i="7"/>
  <c r="H7" i="7"/>
  <c r="G7" i="7"/>
  <c r="F7" i="7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37" i="6"/>
  <c r="G37" i="6"/>
  <c r="G39" i="6" s="1"/>
  <c r="F37" i="6"/>
  <c r="H30" i="6"/>
  <c r="G30" i="6"/>
  <c r="F30" i="6"/>
  <c r="H18" i="6"/>
  <c r="G18" i="6"/>
  <c r="F18" i="6"/>
  <c r="H7" i="6"/>
  <c r="G7" i="6"/>
  <c r="F7" i="6"/>
  <c r="F28" i="6" s="1"/>
  <c r="G39" i="7" l="1"/>
  <c r="G40" i="7" s="1"/>
  <c r="H39" i="7"/>
  <c r="H28" i="6"/>
  <c r="G45" i="6"/>
  <c r="F45" i="6"/>
  <c r="G28" i="7"/>
  <c r="F39" i="6"/>
  <c r="H45" i="6"/>
  <c r="H28" i="7"/>
  <c r="H40" i="7" s="1"/>
  <c r="G45" i="7"/>
  <c r="F45" i="7"/>
  <c r="G28" i="6"/>
  <c r="G40" i="6" s="1"/>
  <c r="H39" i="6"/>
  <c r="F40" i="7"/>
  <c r="F40" i="6"/>
  <c r="H97" i="5"/>
  <c r="G97" i="5"/>
  <c r="F97" i="5"/>
  <c r="H96" i="5"/>
  <c r="G96" i="5"/>
  <c r="F96" i="5"/>
  <c r="H95" i="5"/>
  <c r="G95" i="5"/>
  <c r="F95" i="5"/>
  <c r="H94" i="5"/>
  <c r="G94" i="5"/>
  <c r="F94" i="5"/>
  <c r="H93" i="5"/>
  <c r="G93" i="5"/>
  <c r="F93" i="5"/>
  <c r="H92" i="5"/>
  <c r="G92" i="5"/>
  <c r="F92" i="5"/>
  <c r="H89" i="5"/>
  <c r="G89" i="5"/>
  <c r="F89" i="5"/>
  <c r="H88" i="5"/>
  <c r="G88" i="5"/>
  <c r="F88" i="5"/>
  <c r="H87" i="5"/>
  <c r="G87" i="5"/>
  <c r="F87" i="5"/>
  <c r="H86" i="5"/>
  <c r="G86" i="5"/>
  <c r="F86" i="5"/>
  <c r="H85" i="5"/>
  <c r="G85" i="5"/>
  <c r="F85" i="5"/>
  <c r="H82" i="5"/>
  <c r="G82" i="5"/>
  <c r="F82" i="5"/>
  <c r="H81" i="5"/>
  <c r="G81" i="5"/>
  <c r="F81" i="5"/>
  <c r="H80" i="5"/>
  <c r="G80" i="5"/>
  <c r="F80" i="5"/>
  <c r="H79" i="5"/>
  <c r="G79" i="5"/>
  <c r="F79" i="5"/>
  <c r="H78" i="5"/>
  <c r="G78" i="5"/>
  <c r="F78" i="5"/>
  <c r="H77" i="5"/>
  <c r="G77" i="5"/>
  <c r="F77" i="5"/>
  <c r="H72" i="5"/>
  <c r="G72" i="5"/>
  <c r="F72" i="5"/>
  <c r="H71" i="5"/>
  <c r="G71" i="5"/>
  <c r="F71" i="5"/>
  <c r="H68" i="5"/>
  <c r="G68" i="5"/>
  <c r="F68" i="5"/>
  <c r="H67" i="5"/>
  <c r="G67" i="5"/>
  <c r="F67" i="5"/>
  <c r="H66" i="5"/>
  <c r="G66" i="5"/>
  <c r="F66" i="5"/>
  <c r="H62" i="5"/>
  <c r="G62" i="5"/>
  <c r="F62" i="5"/>
  <c r="H61" i="5"/>
  <c r="G61" i="5"/>
  <c r="F61" i="5"/>
  <c r="H60" i="5"/>
  <c r="G60" i="5"/>
  <c r="F60" i="5"/>
  <c r="H55" i="5"/>
  <c r="G55" i="5"/>
  <c r="F55" i="5"/>
  <c r="H54" i="5"/>
  <c r="G54" i="5"/>
  <c r="F54" i="5"/>
  <c r="H49" i="5"/>
  <c r="G49" i="5"/>
  <c r="F49" i="5"/>
  <c r="H48" i="5"/>
  <c r="G48" i="5"/>
  <c r="F48" i="5"/>
  <c r="H37" i="5"/>
  <c r="G37" i="5"/>
  <c r="F37" i="5"/>
  <c r="H30" i="5"/>
  <c r="G30" i="5"/>
  <c r="F30" i="5"/>
  <c r="F39" i="5" s="1"/>
  <c r="H18" i="5"/>
  <c r="G18" i="5"/>
  <c r="F18" i="5"/>
  <c r="H7" i="5"/>
  <c r="G7" i="5"/>
  <c r="G28" i="5" s="1"/>
  <c r="F7" i="5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6" i="4"/>
  <c r="H65" i="4" s="1"/>
  <c r="G66" i="4"/>
  <c r="G65" i="4" s="1"/>
  <c r="F66" i="4"/>
  <c r="F65" i="4" s="1"/>
  <c r="H60" i="4"/>
  <c r="H59" i="4" s="1"/>
  <c r="G60" i="4"/>
  <c r="G59" i="4" s="1"/>
  <c r="F60" i="4"/>
  <c r="F59" i="4" s="1"/>
  <c r="H54" i="4"/>
  <c r="H53" i="4" s="1"/>
  <c r="G54" i="4"/>
  <c r="G53" i="4" s="1"/>
  <c r="F54" i="4"/>
  <c r="F53" i="4" s="1"/>
  <c r="H48" i="4"/>
  <c r="H47" i="4" s="1"/>
  <c r="G48" i="4"/>
  <c r="G47" i="4" s="1"/>
  <c r="F48" i="4"/>
  <c r="F47" i="4" s="1"/>
  <c r="H37" i="4"/>
  <c r="H37" i="9" s="1"/>
  <c r="G37" i="4"/>
  <c r="G37" i="9" s="1"/>
  <c r="F37" i="4"/>
  <c r="F37" i="9" s="1"/>
  <c r="H30" i="4"/>
  <c r="G30" i="4"/>
  <c r="F30" i="4"/>
  <c r="H18" i="4"/>
  <c r="H18" i="9" s="1"/>
  <c r="G18" i="4"/>
  <c r="G18" i="9" s="1"/>
  <c r="F18" i="4"/>
  <c r="F18" i="9" s="1"/>
  <c r="H7" i="4"/>
  <c r="G7" i="4"/>
  <c r="F7" i="4"/>
  <c r="F7" i="9" s="1"/>
  <c r="H39" i="4" l="1"/>
  <c r="H30" i="9"/>
  <c r="G28" i="4"/>
  <c r="G28" i="9" s="1"/>
  <c r="G7" i="9"/>
  <c r="H28" i="4"/>
  <c r="H28" i="9" s="1"/>
  <c r="H7" i="9"/>
  <c r="F39" i="4"/>
  <c r="F39" i="9" s="1"/>
  <c r="F30" i="9"/>
  <c r="G39" i="4"/>
  <c r="G39" i="9" s="1"/>
  <c r="G30" i="9"/>
  <c r="G39" i="5"/>
  <c r="G70" i="5"/>
  <c r="H47" i="5"/>
  <c r="F65" i="5"/>
  <c r="G40" i="5"/>
  <c r="F28" i="4"/>
  <c r="H39" i="5"/>
  <c r="H40" i="5" s="1"/>
  <c r="G53" i="5"/>
  <c r="H28" i="5"/>
  <c r="G47" i="5"/>
  <c r="F28" i="5"/>
  <c r="F40" i="5" s="1"/>
  <c r="F70" i="5"/>
  <c r="H40" i="6"/>
  <c r="H59" i="5"/>
  <c r="H53" i="5"/>
  <c r="F91" i="5"/>
  <c r="H84" i="5"/>
  <c r="F53" i="5"/>
  <c r="H91" i="5"/>
  <c r="F59" i="5"/>
  <c r="H76" i="5"/>
  <c r="G59" i="5"/>
  <c r="G65" i="5"/>
  <c r="G84" i="5"/>
  <c r="H65" i="5"/>
  <c r="G91" i="5"/>
  <c r="G76" i="5"/>
  <c r="F47" i="5"/>
  <c r="H70" i="5"/>
  <c r="F84" i="5"/>
  <c r="F76" i="5"/>
  <c r="H45" i="4"/>
  <c r="H118" i="4" s="1"/>
  <c r="H40" i="4"/>
  <c r="F45" i="4"/>
  <c r="F118" i="4" s="1"/>
  <c r="G45" i="4"/>
  <c r="G118" i="4" s="1"/>
  <c r="F40" i="4"/>
  <c r="F40" i="9" s="1"/>
  <c r="F28" i="9" l="1"/>
  <c r="G40" i="4"/>
  <c r="G40" i="9" s="1"/>
  <c r="H40" i="9"/>
  <c r="H39" i="9"/>
  <c r="G45" i="5"/>
  <c r="G100" i="5" s="1"/>
  <c r="H45" i="5"/>
  <c r="H100" i="5" s="1"/>
  <c r="F45" i="5"/>
  <c r="F100" i="5" s="1"/>
</calcChain>
</file>

<file path=xl/sharedStrings.xml><?xml version="1.0" encoding="utf-8"?>
<sst xmlns="http://schemas.openxmlformats.org/spreadsheetml/2006/main" count="576" uniqueCount="140">
  <si>
    <t>LOCAL GOVERNMENT MTEF ALLOCATIONS: 2018/19 - 2020/21</t>
  </si>
  <si>
    <t xml:space="preserve">
Summary</t>
  </si>
  <si>
    <t>2018/19 
R thousands</t>
  </si>
  <si>
    <t>2019/20 
R thousands</t>
  </si>
  <si>
    <t>2020/21 
R thousands</t>
  </si>
  <si>
    <t>Direct transfers</t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</si>
  <si>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</si>
  <si>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</si>
  <si>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</si>
  <si>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</si>
  <si>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</si>
  <si>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</si>
  <si>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</si>
  <si>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</si>
  <si>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</si>
  <si>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</si>
  <si>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</si>
  <si>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</si>
  <si>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</si>
  <si>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</si>
  <si>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</si>
  <si>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</si>
  <si>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</si>
  <si>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</si>
  <si>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Energy efficiency and demand side management grant</t>
  </si>
  <si>
    <t>Municipal disaster grant</t>
  </si>
  <si>
    <t>Municipal human settlements capacity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</si>
  <si>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</si>
  <si>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</si>
  <si>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</si>
  <si>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</si>
  <si>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</si>
  <si>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</si>
  <si>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</si>
  <si>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</si>
  <si>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</si>
  <si>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</si>
  <si>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>Transfers from Provincial Departments</t>
  </si>
  <si>
    <t>Municipal Allocations from Provincial Departments</t>
  </si>
  <si>
    <t>of which</t>
  </si>
  <si>
    <t>Provincial Treasury</t>
  </si>
  <si>
    <t>Cooperative Governance and Traditional Affairs</t>
  </si>
  <si>
    <t>Sports, Arts and Culture and Recreation</t>
  </si>
  <si>
    <t>Public Works and Infrastructure</t>
  </si>
  <si>
    <t>Total: Transfers from Provincial Departments</t>
  </si>
  <si>
    <t>Western Cape Financial Management Capacity Building Grant</t>
  </si>
  <si>
    <t>Western Cape Financial Management Support Grant</t>
  </si>
  <si>
    <t>Community Safety</t>
  </si>
  <si>
    <t>Training and Equipment for Volunteers to serve in City of Cape Town LEAS</t>
  </si>
  <si>
    <t>Appointment,Training,Equipment and Operationalisation of School Resource Officers in Cape Town</t>
  </si>
  <si>
    <t>Health</t>
  </si>
  <si>
    <t>Personal Primary Health Care Services</t>
  </si>
  <si>
    <t>Integrated Nutrition</t>
  </si>
  <si>
    <t>HIV and AIDS</t>
  </si>
  <si>
    <t>Human Settlements</t>
  </si>
  <si>
    <t>Human Settlements Development Grant</t>
  </si>
  <si>
    <t>Municipal Accreditation Assistance Grant</t>
  </si>
  <si>
    <t>Settlement Assistance</t>
  </si>
  <si>
    <t>Greenest Municpality Competition</t>
  </si>
  <si>
    <t>Environmental Affairs and Development Planning</t>
  </si>
  <si>
    <t>Regional Socio-Economic Project/Violence Prevention Through Urban Upgrading</t>
  </si>
  <si>
    <t>Greenest Municipality Competition</t>
  </si>
  <si>
    <t>Transport and Public Works</t>
  </si>
  <si>
    <t>Integrated Transport Planning</t>
  </si>
  <si>
    <t>Planning, Maintenance and Rehabilitation of Transport Systems and Infrastructure</t>
  </si>
  <si>
    <t>Financial Assistance to Municipalities for Maintenance and Construction of Transport Infrastructure</t>
  </si>
  <si>
    <t>George Integrated Public Transport Network- Operations</t>
  </si>
  <si>
    <t>Provision for Persons with Special Needs</t>
  </si>
  <si>
    <t>Transport and Safety and Compliance</t>
  </si>
  <si>
    <t>Cultural Affairs and Sport</t>
  </si>
  <si>
    <t>Library Service: Replacement Funding for most vulnerable B3 municipalities</t>
  </si>
  <si>
    <t>Community Library Services Grant</t>
  </si>
  <si>
    <t>Library Service: Metro Library Grant</t>
  </si>
  <si>
    <t>Library Service: Transfer Funding to enable City of Cape Town to procure Periodicals &amp; Newspapers</t>
  </si>
  <si>
    <t>Development of Sport and Recreation Facilities</t>
  </si>
  <si>
    <t>Local Government</t>
  </si>
  <si>
    <t>Municipal Electrical Master Plan Grant</t>
  </si>
  <si>
    <t>Fire Service Capacity Building Grant</t>
  </si>
  <si>
    <t>Municipal Drought Relief Grant</t>
  </si>
  <si>
    <t>Thusong Services Centres Grant</t>
  </si>
  <si>
    <t>Municipal Service Delivery and Capacity Building Grant</t>
  </si>
  <si>
    <t>Community Development Workers (CDW) Operational Support Grant</t>
  </si>
  <si>
    <t xml:space="preserve">Sports, Arts and Culture </t>
  </si>
  <si>
    <t>Library Services</t>
  </si>
  <si>
    <t>Co-operative Governance, Human Settlement and Traditional Affairs</t>
  </si>
  <si>
    <t>Disaster Management (NEAR)</t>
  </si>
  <si>
    <t>Department of Local Government and Human Settlements</t>
  </si>
  <si>
    <t>Human Settlements Development Grant (HSDG)</t>
  </si>
  <si>
    <t>Economic Development, Tourism and Environmental Affairs</t>
  </si>
  <si>
    <t>Woze Durban New Years's Picnic</t>
  </si>
  <si>
    <t>Richards Bay Airport</t>
  </si>
  <si>
    <t>Kosi Bay Border Development</t>
  </si>
  <si>
    <t>Innovation Forums Initiative</t>
  </si>
  <si>
    <t>Ingodini Border Caves Study</t>
  </si>
  <si>
    <t>Cecil Mark Border Development</t>
  </si>
  <si>
    <t>Amakha Essential Oils</t>
  </si>
  <si>
    <t>Sport and Recreation</t>
  </si>
  <si>
    <t>Maintenance</t>
  </si>
  <si>
    <t>Infrastrucutre</t>
  </si>
  <si>
    <t>COGTA</t>
  </si>
  <si>
    <t>Small Town Rehabilitation Programme</t>
  </si>
  <si>
    <t>Integrated Youth Development Summit</t>
  </si>
  <si>
    <t>Development Planning Shared Services</t>
  </si>
  <si>
    <t>GIS Precint Support</t>
  </si>
  <si>
    <t>Arts and Culture</t>
  </si>
  <si>
    <t>Operational costs of art centres</t>
  </si>
  <si>
    <t>Museum subsidies</t>
  </si>
  <si>
    <t>Provincialisation of libraries</t>
  </si>
  <si>
    <t>Department of Health</t>
  </si>
  <si>
    <t>Primary Health Care</t>
  </si>
  <si>
    <t>Emergency medical services</t>
  </si>
  <si>
    <t>Department Social Development</t>
  </si>
  <si>
    <t>Social Infrastructure Grant</t>
  </si>
  <si>
    <t>Corporate Governance and Traditional Affairs</t>
  </si>
  <si>
    <t>GRAP 17 Compliance</t>
  </si>
  <si>
    <t>Perfomance Management Service</t>
  </si>
  <si>
    <t>EPWP</t>
  </si>
  <si>
    <t>Department of Agriculture and Rural Development</t>
  </si>
  <si>
    <t>Agricultural Economics Services</t>
  </si>
  <si>
    <t>Department of Sport, Arts, Culture and Recreation</t>
  </si>
  <si>
    <t>Recapitalisation of Community Libraries Grant</t>
  </si>
  <si>
    <t>Libraries Plan</t>
  </si>
  <si>
    <t>Heritage: Biopatong Monument</t>
  </si>
  <si>
    <t>Office of the Premier</t>
  </si>
  <si>
    <t>Small Town Revitilisation</t>
  </si>
  <si>
    <t>Deapartment of Health</t>
  </si>
  <si>
    <t>Municipal Health Services</t>
  </si>
  <si>
    <t>Local Government audit improvement support Grant</t>
  </si>
  <si>
    <t xml:space="preserve">Local Government Support </t>
  </si>
  <si>
    <t>Municipal Electrification Intervention Projects</t>
  </si>
  <si>
    <t>Economic Development, Environmental Affairs &amp; Tourism</t>
  </si>
  <si>
    <t xml:space="preserve">Gassstoves and Cylinders </t>
  </si>
  <si>
    <t>EPWP, Greenest Municipality Competition and Waste Management</t>
  </si>
  <si>
    <t>Small Towns Revitalisation Programme Elundini Wool Shearing Sheds</t>
  </si>
  <si>
    <t>Human Settlement Development Grant</t>
  </si>
  <si>
    <t>Drought Relief - Joe Gqabi Local Municipality</t>
  </si>
  <si>
    <t>Electrification of Western Side of King Sabata Dalindyebo Municipality</t>
  </si>
  <si>
    <t>Sport, Recreation, Arts and Culture</t>
  </si>
  <si>
    <t>Library subsidies</t>
  </si>
  <si>
    <t>*summaries do not include unallocated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</si>
</sst>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_(* #,##0,_);_(* \(#,##0,\);_(* &quot;- &quot;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 Narrow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Protection="1"/>
    <xf numFmtId="0" fontId="2" fillId="0" borderId="0" xfId="1" applyFont="1"/>
    <xf numFmtId="0" fontId="5" fillId="0" borderId="2" xfId="1" applyFont="1" applyFill="1" applyBorder="1" applyAlignment="1" applyProtection="1">
      <alignment horizontal="left" wrapText="1" indent="1"/>
    </xf>
    <xf numFmtId="164" fontId="6" fillId="0" borderId="2" xfId="1" quotePrefix="1" applyNumberFormat="1" applyFont="1" applyFill="1" applyBorder="1" applyAlignment="1" applyProtection="1">
      <alignment horizontal="center" vertical="top" wrapText="1"/>
    </xf>
    <xf numFmtId="0" fontId="7" fillId="0" borderId="0" xfId="1" applyFont="1" applyAlignment="1" applyProtection="1">
      <alignment wrapText="1"/>
    </xf>
    <xf numFmtId="165" fontId="7" fillId="0" borderId="0" xfId="1" applyNumberFormat="1" applyFont="1" applyFill="1" applyAlignment="1" applyProtection="1">
      <alignment horizontal="right" wrapText="1"/>
    </xf>
    <xf numFmtId="0" fontId="8" fillId="0" borderId="0" xfId="1" applyFont="1" applyAlignment="1" applyProtection="1">
      <alignment wrapText="1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0" borderId="0" xfId="1" applyNumberFormat="1" applyFont="1" applyFill="1" applyBorder="1" applyAlignment="1" applyProtection="1">
      <alignment vertical="center"/>
    </xf>
    <xf numFmtId="0" fontId="9" fillId="0" borderId="0" xfId="1" applyFont="1" applyAlignment="1" applyProtection="1">
      <alignment wrapText="1"/>
    </xf>
    <xf numFmtId="165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Protection="1"/>
    <xf numFmtId="0" fontId="7" fillId="0" borderId="3" xfId="1" applyFont="1" applyBorder="1" applyAlignment="1" applyProtection="1">
      <alignment wrapText="1"/>
    </xf>
    <xf numFmtId="165" fontId="6" fillId="0" borderId="3" xfId="1" applyNumberFormat="1" applyFont="1" applyFill="1" applyBorder="1" applyAlignment="1" applyProtection="1">
      <alignment horizontal="right" vertical="center"/>
    </xf>
    <xf numFmtId="165" fontId="6" fillId="0" borderId="0" xfId="1" applyNumberFormat="1" applyFont="1" applyFill="1" applyBorder="1" applyAlignment="1" applyProtection="1">
      <alignment horizontal="right"/>
    </xf>
    <xf numFmtId="165" fontId="6" fillId="0" borderId="3" xfId="1" applyNumberFormat="1" applyFont="1" applyFill="1" applyBorder="1" applyAlignment="1" applyProtection="1">
      <alignment horizontal="right"/>
    </xf>
    <xf numFmtId="0" fontId="7" fillId="0" borderId="4" xfId="1" applyFont="1" applyBorder="1" applyAlignment="1" applyProtection="1">
      <alignment wrapText="1"/>
    </xf>
    <xf numFmtId="165" fontId="6" fillId="0" borderId="4" xfId="1" applyNumberFormat="1" applyFont="1" applyFill="1" applyBorder="1" applyAlignment="1" applyProtection="1">
      <alignment horizontal="right" vertical="center"/>
    </xf>
    <xf numFmtId="0" fontId="1" fillId="0" borderId="0" xfId="1" applyFill="1" applyProtection="1"/>
    <xf numFmtId="165" fontId="1" fillId="0" borderId="0" xfId="1" applyNumberFormat="1" applyFill="1" applyProtection="1"/>
    <xf numFmtId="0" fontId="6" fillId="0" borderId="0" xfId="1" applyNumberFormat="1" applyFont="1" applyFill="1" applyBorder="1" applyAlignment="1" applyProtection="1">
      <alignment horizontal="left" vertical="center" indent="1"/>
    </xf>
    <xf numFmtId="0" fontId="1" fillId="0" borderId="0" xfId="1" applyNumberFormat="1" applyFill="1" applyBorder="1" applyAlignment="1" applyProtection="1">
      <alignment vertical="center"/>
    </xf>
    <xf numFmtId="165" fontId="1" fillId="0" borderId="0" xfId="1" applyNumberFormat="1" applyFill="1" applyBorder="1" applyAlignment="1" applyProtection="1">
      <alignment horizontal="right" vertical="center"/>
    </xf>
    <xf numFmtId="0" fontId="10" fillId="0" borderId="0" xfId="1" applyNumberFormat="1" applyFont="1" applyFill="1" applyBorder="1" applyAlignment="1" applyProtection="1">
      <alignment horizontal="left" vertical="center" indent="2"/>
    </xf>
    <xf numFmtId="0" fontId="2" fillId="0" borderId="0" xfId="1" applyNumberFormat="1" applyFont="1" applyFill="1" applyBorder="1" applyAlignment="1" applyProtection="1">
      <alignment horizontal="left" vertical="center" indent="2"/>
    </xf>
    <xf numFmtId="165" fontId="2" fillId="0" borderId="5" xfId="1" applyNumberFormat="1" applyFont="1" applyFill="1" applyBorder="1" applyAlignment="1" applyProtection="1">
      <alignment horizontal="right" vertical="center"/>
    </xf>
    <xf numFmtId="165" fontId="2" fillId="0" borderId="6" xfId="1" applyNumberFormat="1" applyFont="1" applyFill="1" applyBorder="1" applyAlignment="1" applyProtection="1">
      <alignment horizontal="right" vertical="center"/>
    </xf>
    <xf numFmtId="165" fontId="2" fillId="0" borderId="7" xfId="1" applyNumberFormat="1" applyFont="1" applyFill="1" applyBorder="1" applyAlignment="1" applyProtection="1">
      <alignment horizontal="right" vertical="center"/>
    </xf>
    <xf numFmtId="165" fontId="2" fillId="0" borderId="8" xfId="1" applyNumberFormat="1" applyFont="1" applyFill="1" applyBorder="1" applyAlignment="1" applyProtection="1">
      <alignment horizontal="right" vertical="center"/>
    </xf>
    <xf numFmtId="165" fontId="2" fillId="0" borderId="9" xfId="1" applyNumberFormat="1" applyFont="1" applyFill="1" applyBorder="1" applyAlignment="1" applyProtection="1">
      <alignment horizontal="right" vertical="center"/>
    </xf>
    <xf numFmtId="165" fontId="2" fillId="0" borderId="10" xfId="1" applyNumberFormat="1" applyFont="1" applyFill="1" applyBorder="1" applyAlignment="1" applyProtection="1">
      <alignment horizontal="right" vertical="center"/>
    </xf>
    <xf numFmtId="165" fontId="2" fillId="0" borderId="11" xfId="1" applyNumberFormat="1" applyFont="1" applyFill="1" applyBorder="1" applyAlignment="1" applyProtection="1">
      <alignment horizontal="right" vertical="center"/>
    </xf>
    <xf numFmtId="165" fontId="2" fillId="0" borderId="12" xfId="1" applyNumberFormat="1" applyFont="1" applyFill="1" applyBorder="1" applyAlignment="1" applyProtection="1">
      <alignment horizontal="right" vertical="center"/>
    </xf>
    <xf numFmtId="0" fontId="1" fillId="0" borderId="0" xfId="1" applyNumberFormat="1" applyFill="1" applyBorder="1" applyProtection="1"/>
    <xf numFmtId="165" fontId="1" fillId="0" borderId="0" xfId="1" applyNumberFormat="1" applyFill="1" applyBorder="1" applyAlignment="1" applyProtection="1">
      <alignment horizontal="right"/>
    </xf>
    <xf numFmtId="0" fontId="1" fillId="0" borderId="11" xfId="1" applyNumberFormat="1" applyFill="1" applyBorder="1" applyProtection="1"/>
    <xf numFmtId="165" fontId="1" fillId="0" borderId="11" xfId="1" applyNumberFormat="1" applyFill="1" applyBorder="1" applyAlignment="1" applyProtection="1">
      <alignment horizontal="right"/>
    </xf>
    <xf numFmtId="0" fontId="6" fillId="0" borderId="11" xfId="1" applyNumberFormat="1" applyFont="1" applyFill="1" applyBorder="1" applyProtection="1"/>
    <xf numFmtId="165" fontId="6" fillId="0" borderId="11" xfId="1" applyNumberFormat="1" applyFont="1" applyFill="1" applyBorder="1" applyAlignment="1" applyProtection="1">
      <alignment horizontal="right"/>
    </xf>
    <xf numFmtId="165" fontId="2" fillId="0" borderId="0" xfId="1" applyNumberFormat="1" applyFont="1"/>
    <xf numFmtId="165" fontId="2" fillId="0" borderId="6" xfId="1" applyNumberFormat="1" applyFont="1" applyBorder="1"/>
    <xf numFmtId="0" fontId="1" fillId="0" borderId="0" xfId="1" applyFont="1" applyProtection="1"/>
    <xf numFmtId="0" fontId="1" fillId="0" borderId="0" xfId="1" applyFont="1"/>
    <xf numFmtId="165" fontId="12" fillId="0" borderId="0" xfId="1" applyNumberFormat="1" applyFont="1" applyFill="1" applyAlignment="1" applyProtection="1">
      <alignment horizontal="right" wrapText="1"/>
    </xf>
    <xf numFmtId="165" fontId="1" fillId="0" borderId="10" xfId="1" applyNumberFormat="1" applyFill="1" applyBorder="1" applyAlignment="1" applyProtection="1">
      <alignment horizontal="right"/>
    </xf>
    <xf numFmtId="165" fontId="1" fillId="0" borderId="12" xfId="1" applyNumberFormat="1" applyFill="1" applyBorder="1" applyAlignment="1" applyProtection="1">
      <alignment horizontal="right"/>
    </xf>
    <xf numFmtId="165" fontId="1" fillId="0" borderId="8" xfId="1" applyNumberFormat="1" applyFill="1" applyBorder="1" applyAlignment="1" applyProtection="1">
      <alignment horizontal="right"/>
    </xf>
    <xf numFmtId="165" fontId="1" fillId="0" borderId="9" xfId="1" applyNumberFormat="1" applyFill="1" applyBorder="1" applyAlignment="1" applyProtection="1">
      <alignment horizontal="right"/>
    </xf>
    <xf numFmtId="165" fontId="1" fillId="0" borderId="6" xfId="1" applyNumberFormat="1" applyFill="1" applyBorder="1" applyAlignment="1" applyProtection="1">
      <alignment horizontal="right"/>
    </xf>
    <xf numFmtId="0" fontId="1" fillId="0" borderId="11" xfId="1" applyFont="1" applyBorder="1"/>
    <xf numFmtId="165" fontId="1" fillId="0" borderId="11" xfId="1" applyNumberFormat="1" applyFont="1" applyBorder="1"/>
    <xf numFmtId="0" fontId="6" fillId="0" borderId="3" xfId="1" applyFont="1" applyBorder="1"/>
    <xf numFmtId="165" fontId="6" fillId="0" borderId="3" xfId="1" applyNumberFormat="1" applyFont="1" applyBorder="1"/>
    <xf numFmtId="0" fontId="6" fillId="0" borderId="0" xfId="1" applyFont="1"/>
    <xf numFmtId="165" fontId="6" fillId="0" borderId="0" xfId="1" applyNumberFormat="1" applyFont="1"/>
    <xf numFmtId="165" fontId="6" fillId="0" borderId="6" xfId="1" applyNumberFormat="1" applyFont="1" applyBorder="1"/>
    <xf numFmtId="165" fontId="1" fillId="0" borderId="0" xfId="1" applyNumberFormat="1" applyFont="1"/>
    <xf numFmtId="0" fontId="6" fillId="0" borderId="3" xfId="1" applyNumberFormat="1" applyFont="1" applyFill="1" applyBorder="1" applyAlignment="1" applyProtection="1">
      <alignment horizontal="left" vertical="center" indent="1"/>
    </xf>
    <xf numFmtId="0" fontId="6" fillId="0" borderId="3" xfId="1" applyNumberFormat="1" applyFont="1" applyFill="1" applyBorder="1" applyAlignment="1" applyProtection="1">
      <alignment horizontal="left" vertical="center" indent="2"/>
    </xf>
    <xf numFmtId="0" fontId="6" fillId="0" borderId="3" xfId="1" applyNumberFormat="1" applyFont="1" applyFill="1" applyBorder="1" applyProtection="1"/>
    <xf numFmtId="165" fontId="1" fillId="0" borderId="6" xfId="1" applyNumberFormat="1" applyFont="1" applyBorder="1"/>
    <xf numFmtId="0" fontId="13" fillId="0" borderId="0" xfId="1" applyNumberFormat="1" applyFont="1" applyFill="1" applyBorder="1" applyAlignment="1" applyProtection="1">
      <alignment horizontal="left" vertical="center" indent="1"/>
    </xf>
    <xf numFmtId="0" fontId="13" fillId="0" borderId="0" xfId="1" applyFont="1" applyProtection="1"/>
    <xf numFmtId="0" fontId="11" fillId="0" borderId="0" xfId="1" applyFont="1" applyAlignment="1" applyProtection="1">
      <alignment horizontal="center" wrapText="1"/>
    </xf>
    <xf numFmtId="0" fontId="4" fillId="0" borderId="1" xfId="1" applyFont="1" applyBorder="1" applyAlignment="1" applyProtection="1">
      <alignment horizontal="right" wrapText="1"/>
    </xf>
    <xf numFmtId="0" fontId="3" fillId="0" borderId="0" xfId="1" applyFont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/Eastern%20Cape%20collective%20-%2013%20March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Allocation%20Letters%20Annexures/Free%20State%20allocations%202018-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T/Gauteng%20collective%20-%2013%20March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KZ/KwaZulu-Natal%20collective%20-%2013%20March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C/Northern%20Cape%20collective%20-%2013%20March%20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W/North%20West%20collective%20-%2013%20March%2020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Allocation%20Letters%20Annexures/Western%20Cape%20allocations%202018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F"/>
      <sheetName val="NMA"/>
      <sheetName val="EC101"/>
      <sheetName val="EC102"/>
      <sheetName val="EC104"/>
      <sheetName val="EC105"/>
      <sheetName val="EC106"/>
      <sheetName val="EC108"/>
      <sheetName val="EC109"/>
      <sheetName val="DC10"/>
      <sheetName val="EC121"/>
      <sheetName val="EC122"/>
      <sheetName val="EC123"/>
      <sheetName val="EC124"/>
      <sheetName val="EC126"/>
      <sheetName val="EC129"/>
      <sheetName val="DC12"/>
      <sheetName val="EC131"/>
      <sheetName val="EC135"/>
      <sheetName val="EC136"/>
      <sheetName val="EC137"/>
      <sheetName val="EC138"/>
      <sheetName val="EC139"/>
      <sheetName val="DC13"/>
      <sheetName val="EC141"/>
      <sheetName val="EC142"/>
      <sheetName val="EC145"/>
      <sheetName val="DC14"/>
      <sheetName val="EC153"/>
      <sheetName val="EC154"/>
      <sheetName val="EC155"/>
      <sheetName val="EC156"/>
      <sheetName val="EC157"/>
      <sheetName val="DC15"/>
      <sheetName val="EC441"/>
      <sheetName val="EC442"/>
      <sheetName val="EC443"/>
      <sheetName val="EC444"/>
      <sheetName val="DC44"/>
    </sheetNames>
    <sheetDataSet>
      <sheetData sheetId="0"/>
      <sheetData sheetId="1">
        <row r="72">
          <cell r="F72">
            <v>232740000</v>
          </cell>
          <cell r="G72">
            <v>231777000</v>
          </cell>
          <cell r="H72">
            <v>247618000</v>
          </cell>
        </row>
        <row r="84">
          <cell r="F84">
            <v>15870000</v>
          </cell>
          <cell r="G84">
            <v>16759000</v>
          </cell>
          <cell r="H84">
            <v>17681000</v>
          </cell>
        </row>
      </sheetData>
      <sheetData sheetId="2">
        <row r="54">
          <cell r="F54">
            <v>250000</v>
          </cell>
        </row>
        <row r="72">
          <cell r="F72">
            <v>366262000</v>
          </cell>
          <cell r="G72">
            <v>375879000</v>
          </cell>
          <cell r="H72">
            <v>392891000</v>
          </cell>
        </row>
        <row r="84">
          <cell r="F84">
            <v>15870000</v>
          </cell>
          <cell r="G84">
            <v>16759000</v>
          </cell>
          <cell r="H84">
            <v>17681000</v>
          </cell>
        </row>
      </sheetData>
      <sheetData sheetId="3">
        <row r="48">
          <cell r="F48">
            <v>9750000</v>
          </cell>
          <cell r="G48">
            <v>210000</v>
          </cell>
        </row>
        <row r="84">
          <cell r="F84">
            <v>2308000</v>
          </cell>
          <cell r="G84">
            <v>2523000</v>
          </cell>
          <cell r="H84">
            <v>2662000</v>
          </cell>
        </row>
      </sheetData>
      <sheetData sheetId="4">
        <row r="84">
          <cell r="F84">
            <v>2300000</v>
          </cell>
          <cell r="G84">
            <v>2569000</v>
          </cell>
          <cell r="H84">
            <v>2710000</v>
          </cell>
        </row>
      </sheetData>
      <sheetData sheetId="5">
        <row r="84">
          <cell r="F84">
            <v>4000000</v>
          </cell>
          <cell r="G84">
            <v>4469000</v>
          </cell>
          <cell r="H84">
            <v>4715000</v>
          </cell>
        </row>
      </sheetData>
      <sheetData sheetId="6">
        <row r="48">
          <cell r="F48">
            <v>5000000</v>
          </cell>
          <cell r="G48">
            <v>2340000</v>
          </cell>
          <cell r="H48">
            <v>4524000</v>
          </cell>
        </row>
        <row r="84">
          <cell r="F84">
            <v>2750000</v>
          </cell>
          <cell r="G84">
            <v>3068000</v>
          </cell>
          <cell r="H84">
            <v>3237000</v>
          </cell>
        </row>
      </sheetData>
      <sheetData sheetId="7">
        <row r="48">
          <cell r="F48">
            <v>37320000</v>
          </cell>
          <cell r="G48">
            <v>17808000</v>
          </cell>
          <cell r="H48">
            <v>7265000</v>
          </cell>
        </row>
        <row r="84">
          <cell r="F84">
            <v>1200000</v>
          </cell>
          <cell r="G84">
            <v>1341000</v>
          </cell>
          <cell r="H84">
            <v>1415000</v>
          </cell>
        </row>
      </sheetData>
      <sheetData sheetId="8">
        <row r="84">
          <cell r="F84">
            <v>2050000</v>
          </cell>
          <cell r="G84">
            <v>2290000</v>
          </cell>
          <cell r="H84">
            <v>2416000</v>
          </cell>
        </row>
      </sheetData>
      <sheetData sheetId="9">
        <row r="84">
          <cell r="F84">
            <v>1300000</v>
          </cell>
          <cell r="G84">
            <v>1041000</v>
          </cell>
          <cell r="H84">
            <v>1098000</v>
          </cell>
        </row>
      </sheetData>
      <sheetData sheetId="10"/>
      <sheetData sheetId="11">
        <row r="84">
          <cell r="F84">
            <v>500000</v>
          </cell>
          <cell r="G84">
            <v>391000</v>
          </cell>
          <cell r="H84">
            <v>413000</v>
          </cell>
        </row>
      </sheetData>
      <sheetData sheetId="12">
        <row r="84">
          <cell r="F84">
            <v>400000</v>
          </cell>
        </row>
      </sheetData>
      <sheetData sheetId="13">
        <row r="67">
          <cell r="F67">
            <v>3476000</v>
          </cell>
        </row>
        <row r="84">
          <cell r="F84">
            <v>450000</v>
          </cell>
          <cell r="G84">
            <v>458000</v>
          </cell>
          <cell r="H84">
            <v>483000</v>
          </cell>
        </row>
      </sheetData>
      <sheetData sheetId="14">
        <row r="84">
          <cell r="F84">
            <v>1200000</v>
          </cell>
          <cell r="G84">
            <v>1341000</v>
          </cell>
          <cell r="H84">
            <v>1415000</v>
          </cell>
        </row>
      </sheetData>
      <sheetData sheetId="15">
        <row r="84">
          <cell r="F84">
            <v>400000</v>
          </cell>
          <cell r="G84">
            <v>391000</v>
          </cell>
          <cell r="H84">
            <v>413000</v>
          </cell>
        </row>
      </sheetData>
      <sheetData sheetId="16">
        <row r="48">
          <cell r="F48">
            <v>57015000</v>
          </cell>
          <cell r="G48">
            <v>20999000</v>
          </cell>
          <cell r="H48">
            <v>8984000</v>
          </cell>
        </row>
        <row r="60">
          <cell r="F60">
            <v>574000</v>
          </cell>
          <cell r="G60">
            <v>606000</v>
          </cell>
          <cell r="H60">
            <v>640000</v>
          </cell>
        </row>
        <row r="66">
          <cell r="F66">
            <v>270000</v>
          </cell>
        </row>
        <row r="84">
          <cell r="F84">
            <v>1570000</v>
          </cell>
          <cell r="G84">
            <v>1754000</v>
          </cell>
          <cell r="H84">
            <v>1850000</v>
          </cell>
        </row>
      </sheetData>
      <sheetData sheetId="17">
        <row r="54">
          <cell r="F54">
            <v>950000</v>
          </cell>
        </row>
      </sheetData>
      <sheetData sheetId="18">
        <row r="84">
          <cell r="F84">
            <v>2510000</v>
          </cell>
          <cell r="G84">
            <v>2805000</v>
          </cell>
          <cell r="H84">
            <v>2959000</v>
          </cell>
        </row>
      </sheetData>
      <sheetData sheetId="19">
        <row r="67">
          <cell r="F67">
            <v>2204000</v>
          </cell>
        </row>
        <row r="84">
          <cell r="F84">
            <v>450000</v>
          </cell>
          <cell r="G84">
            <v>335000</v>
          </cell>
          <cell r="H84">
            <v>353000</v>
          </cell>
        </row>
      </sheetData>
      <sheetData sheetId="20">
        <row r="67">
          <cell r="F67">
            <v>3000000</v>
          </cell>
        </row>
        <row r="84">
          <cell r="F84">
            <v>900000</v>
          </cell>
          <cell r="G84">
            <v>1005000</v>
          </cell>
          <cell r="H84">
            <v>1060000</v>
          </cell>
        </row>
      </sheetData>
      <sheetData sheetId="21">
        <row r="84">
          <cell r="F84">
            <v>650000</v>
          </cell>
          <cell r="G84">
            <v>727000</v>
          </cell>
          <cell r="H84">
            <v>767000</v>
          </cell>
        </row>
      </sheetData>
      <sheetData sheetId="22">
        <row r="84">
          <cell r="F84">
            <v>420000</v>
          </cell>
          <cell r="G84">
            <v>425000</v>
          </cell>
          <cell r="H84">
            <v>448000</v>
          </cell>
        </row>
      </sheetData>
      <sheetData sheetId="23">
        <row r="60">
          <cell r="F60">
            <v>574000</v>
          </cell>
          <cell r="G60">
            <v>606000</v>
          </cell>
          <cell r="H60">
            <v>640000</v>
          </cell>
        </row>
        <row r="84">
          <cell r="F84">
            <v>5250000</v>
          </cell>
          <cell r="G84">
            <v>5866000</v>
          </cell>
          <cell r="H84">
            <v>6189000</v>
          </cell>
        </row>
      </sheetData>
      <sheetData sheetId="24"/>
      <sheetData sheetId="25">
        <row r="48">
          <cell r="F48">
            <v>29588000</v>
          </cell>
          <cell r="G48">
            <v>20305000</v>
          </cell>
          <cell r="H48">
            <v>14521000</v>
          </cell>
        </row>
        <row r="68">
          <cell r="F68">
            <v>500000</v>
          </cell>
        </row>
        <row r="84">
          <cell r="F84">
            <v>750000</v>
          </cell>
          <cell r="G84">
            <v>838000</v>
          </cell>
          <cell r="H84">
            <v>884000</v>
          </cell>
        </row>
      </sheetData>
      <sheetData sheetId="26">
        <row r="84">
          <cell r="F84">
            <v>1500000</v>
          </cell>
          <cell r="G84">
            <v>1676000</v>
          </cell>
          <cell r="H84">
            <v>1768000</v>
          </cell>
        </row>
      </sheetData>
      <sheetData sheetId="27">
        <row r="84">
          <cell r="F84">
            <v>1947000</v>
          </cell>
          <cell r="G84">
            <v>2175000</v>
          </cell>
          <cell r="H84">
            <v>2295000</v>
          </cell>
        </row>
      </sheetData>
      <sheetData sheetId="28">
        <row r="78">
          <cell r="F78">
            <v>40000000</v>
          </cell>
        </row>
      </sheetData>
      <sheetData sheetId="29">
        <row r="48">
          <cell r="F48">
            <v>5000000</v>
          </cell>
          <cell r="G48">
            <v>45870000</v>
          </cell>
          <cell r="H48">
            <v>15660000</v>
          </cell>
        </row>
        <row r="84">
          <cell r="F84">
            <v>800000</v>
          </cell>
          <cell r="G84">
            <v>865000</v>
          </cell>
          <cell r="H84">
            <v>913000</v>
          </cell>
        </row>
      </sheetData>
      <sheetData sheetId="30">
        <row r="48">
          <cell r="F48">
            <v>23775000</v>
          </cell>
          <cell r="G48">
            <v>33780000</v>
          </cell>
          <cell r="H48">
            <v>21071000</v>
          </cell>
        </row>
        <row r="67">
          <cell r="F67">
            <v>3000000</v>
          </cell>
        </row>
        <row r="84">
          <cell r="F84">
            <v>500000</v>
          </cell>
          <cell r="G84">
            <v>335000</v>
          </cell>
          <cell r="H84">
            <v>353000</v>
          </cell>
        </row>
      </sheetData>
      <sheetData sheetId="31">
        <row r="48">
          <cell r="F48">
            <v>39625000</v>
          </cell>
          <cell r="G48">
            <v>22795000</v>
          </cell>
          <cell r="H48">
            <v>14646000</v>
          </cell>
        </row>
        <row r="84">
          <cell r="F84">
            <v>650000</v>
          </cell>
          <cell r="G84">
            <v>447000</v>
          </cell>
          <cell r="H84">
            <v>472000</v>
          </cell>
        </row>
      </sheetData>
      <sheetData sheetId="32">
        <row r="84">
          <cell r="F84">
            <v>500000</v>
          </cell>
          <cell r="G84">
            <v>391000</v>
          </cell>
          <cell r="H84">
            <v>413000</v>
          </cell>
        </row>
      </sheetData>
      <sheetData sheetId="33">
        <row r="84">
          <cell r="F84">
            <v>1750000</v>
          </cell>
          <cell r="G84">
            <v>1956000</v>
          </cell>
          <cell r="H84">
            <v>2064000</v>
          </cell>
        </row>
      </sheetData>
      <sheetData sheetId="34"/>
      <sheetData sheetId="35">
        <row r="84">
          <cell r="F84">
            <v>600000</v>
          </cell>
          <cell r="G84">
            <v>447000</v>
          </cell>
          <cell r="H84">
            <v>472000</v>
          </cell>
        </row>
      </sheetData>
      <sheetData sheetId="36">
        <row r="48">
          <cell r="G48">
            <v>6619000</v>
          </cell>
          <cell r="H48">
            <v>4698000</v>
          </cell>
        </row>
        <row r="84">
          <cell r="F84">
            <v>650000</v>
          </cell>
          <cell r="G84">
            <v>392000</v>
          </cell>
          <cell r="H84">
            <v>414000</v>
          </cell>
        </row>
      </sheetData>
      <sheetData sheetId="37">
        <row r="84">
          <cell r="F84">
            <v>448000</v>
          </cell>
          <cell r="G84">
            <v>391000</v>
          </cell>
          <cell r="H84">
            <v>413000</v>
          </cell>
        </row>
      </sheetData>
      <sheetData sheetId="38">
        <row r="84">
          <cell r="F84">
            <v>400000</v>
          </cell>
          <cell r="G84">
            <v>391000</v>
          </cell>
          <cell r="H84">
            <v>413000</v>
          </cell>
        </row>
      </sheetData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N"/>
      <sheetName val="FS161"/>
      <sheetName val="FS162"/>
      <sheetName val="FS163"/>
      <sheetName val="DC16"/>
      <sheetName val="FS181"/>
      <sheetName val="FS182"/>
      <sheetName val="FS183"/>
      <sheetName val="FS184"/>
      <sheetName val="FS185"/>
      <sheetName val="DC18"/>
      <sheetName val="FS191"/>
      <sheetName val="FS192"/>
      <sheetName val="FS193"/>
      <sheetName val="FS194"/>
      <sheetName val="FS195"/>
      <sheetName val="FS196"/>
      <sheetName val="DC19"/>
      <sheetName val="FS201"/>
      <sheetName val="FS203"/>
      <sheetName val="FS204"/>
      <sheetName val="FS205"/>
      <sheetName val="DC20"/>
    </sheetNames>
    <sheetDataSet>
      <sheetData sheetId="0"/>
      <sheetData sheetId="1">
        <row r="60">
          <cell r="F60">
            <v>2000000</v>
          </cell>
          <cell r="G60">
            <v>2000000</v>
          </cell>
          <cell r="H60">
            <v>2000000</v>
          </cell>
        </row>
        <row r="66">
          <cell r="F66">
            <v>111392000</v>
          </cell>
          <cell r="G66">
            <v>131812000</v>
          </cell>
          <cell r="H66">
            <v>139060000</v>
          </cell>
        </row>
      </sheetData>
      <sheetData sheetId="2">
        <row r="48">
          <cell r="F48">
            <v>1000000</v>
          </cell>
        </row>
        <row r="66">
          <cell r="F66">
            <v>2189000</v>
          </cell>
          <cell r="G66">
            <v>2189000</v>
          </cell>
          <cell r="H66">
            <v>2309000</v>
          </cell>
        </row>
      </sheetData>
      <sheetData sheetId="3">
        <row r="48">
          <cell r="F48">
            <v>2000000</v>
          </cell>
        </row>
        <row r="66">
          <cell r="F66">
            <v>4356000</v>
          </cell>
          <cell r="G66">
            <v>4356000</v>
          </cell>
          <cell r="H66">
            <v>4596000</v>
          </cell>
        </row>
      </sheetData>
      <sheetData sheetId="4">
        <row r="48">
          <cell r="F48">
            <v>1000000</v>
          </cell>
        </row>
        <row r="66">
          <cell r="F66">
            <v>199000</v>
          </cell>
          <cell r="G66">
            <v>199000</v>
          </cell>
          <cell r="H66">
            <v>210000</v>
          </cell>
        </row>
      </sheetData>
      <sheetData sheetId="5">
        <row r="48">
          <cell r="F48">
            <v>1000000</v>
          </cell>
        </row>
        <row r="54">
          <cell r="F54">
            <v>19000000</v>
          </cell>
          <cell r="G54">
            <v>20000000</v>
          </cell>
          <cell r="H54">
            <v>21100000</v>
          </cell>
        </row>
      </sheetData>
      <sheetData sheetId="6">
        <row r="48">
          <cell r="F48">
            <v>2000000</v>
          </cell>
        </row>
        <row r="66">
          <cell r="F66">
            <v>3885000</v>
          </cell>
          <cell r="G66">
            <v>3885000</v>
          </cell>
          <cell r="H66">
            <v>4099000</v>
          </cell>
        </row>
      </sheetData>
      <sheetData sheetId="7">
        <row r="48">
          <cell r="F48">
            <v>2000000</v>
          </cell>
        </row>
        <row r="66">
          <cell r="F66">
            <v>324000</v>
          </cell>
          <cell r="G66">
            <v>324000</v>
          </cell>
          <cell r="H66">
            <v>342000</v>
          </cell>
        </row>
      </sheetData>
      <sheetData sheetId="8">
        <row r="48">
          <cell r="F48">
            <v>1000000</v>
          </cell>
        </row>
        <row r="66">
          <cell r="F66">
            <v>1744000</v>
          </cell>
          <cell r="G66">
            <v>1744000</v>
          </cell>
          <cell r="H66">
            <v>1840000</v>
          </cell>
        </row>
      </sheetData>
      <sheetData sheetId="9">
        <row r="48">
          <cell r="F48">
            <v>1000000</v>
          </cell>
        </row>
        <row r="66">
          <cell r="F66">
            <v>58490000</v>
          </cell>
          <cell r="G66">
            <v>58490000</v>
          </cell>
          <cell r="H66">
            <v>61707000</v>
          </cell>
        </row>
      </sheetData>
      <sheetData sheetId="10">
        <row r="48">
          <cell r="F48">
            <v>1000000</v>
          </cell>
        </row>
        <row r="66">
          <cell r="F66">
            <v>2484000</v>
          </cell>
          <cell r="G66">
            <v>2484000</v>
          </cell>
          <cell r="H66">
            <v>2621000</v>
          </cell>
        </row>
      </sheetData>
      <sheetData sheetId="11"/>
      <sheetData sheetId="12">
        <row r="66">
          <cell r="F66">
            <v>18667000</v>
          </cell>
          <cell r="G66">
            <v>18667000</v>
          </cell>
          <cell r="H66">
            <v>19694000</v>
          </cell>
        </row>
      </sheetData>
      <sheetData sheetId="13">
        <row r="60">
          <cell r="F60">
            <v>2750000</v>
          </cell>
          <cell r="G60">
            <v>1350000</v>
          </cell>
          <cell r="H60">
            <v>1500000</v>
          </cell>
        </row>
        <row r="66">
          <cell r="F66">
            <v>10341000</v>
          </cell>
          <cell r="G66">
            <v>10341000</v>
          </cell>
          <cell r="H66">
            <v>10910000</v>
          </cell>
        </row>
      </sheetData>
      <sheetData sheetId="14">
        <row r="66">
          <cell r="F66">
            <v>7119000</v>
          </cell>
          <cell r="G66">
            <v>7119000</v>
          </cell>
          <cell r="H66">
            <v>7511000</v>
          </cell>
        </row>
      </sheetData>
      <sheetData sheetId="15">
        <row r="48">
          <cell r="G48">
            <v>2000000</v>
          </cell>
          <cell r="H48">
            <v>2110000</v>
          </cell>
        </row>
        <row r="60">
          <cell r="F60">
            <v>2750000</v>
          </cell>
          <cell r="G60">
            <v>1350000</v>
          </cell>
          <cell r="H60">
            <v>1500000</v>
          </cell>
        </row>
        <row r="66">
          <cell r="F66">
            <v>105364000</v>
          </cell>
          <cell r="G66">
            <v>105364000</v>
          </cell>
          <cell r="H66">
            <v>111159000</v>
          </cell>
        </row>
      </sheetData>
      <sheetData sheetId="16">
        <row r="48">
          <cell r="F48">
            <v>2000000</v>
          </cell>
        </row>
        <row r="66">
          <cell r="F66">
            <v>1369000</v>
          </cell>
          <cell r="G66">
            <v>1369000</v>
          </cell>
          <cell r="H66">
            <v>1444000</v>
          </cell>
        </row>
      </sheetData>
      <sheetData sheetId="17">
        <row r="48">
          <cell r="F48">
            <v>1000000</v>
          </cell>
          <cell r="G48">
            <v>11000000</v>
          </cell>
          <cell r="H48">
            <v>11605000</v>
          </cell>
        </row>
        <row r="66">
          <cell r="F66">
            <v>560000</v>
          </cell>
          <cell r="G66">
            <v>560000</v>
          </cell>
          <cell r="H66">
            <v>591000</v>
          </cell>
        </row>
      </sheetData>
      <sheetData sheetId="18"/>
      <sheetData sheetId="19">
        <row r="66">
          <cell r="F66">
            <v>8295000</v>
          </cell>
          <cell r="G66">
            <v>8295000</v>
          </cell>
          <cell r="H66">
            <v>8751000</v>
          </cell>
        </row>
      </sheetData>
      <sheetData sheetId="20">
        <row r="48">
          <cell r="F48">
            <v>18000000</v>
          </cell>
        </row>
        <row r="66">
          <cell r="F66">
            <v>9000000</v>
          </cell>
          <cell r="G66">
            <v>9000000</v>
          </cell>
          <cell r="H66">
            <v>9495000</v>
          </cell>
        </row>
      </sheetData>
      <sheetData sheetId="21">
        <row r="66">
          <cell r="F66">
            <v>8725000</v>
          </cell>
          <cell r="G66">
            <v>8725000</v>
          </cell>
          <cell r="H66">
            <v>9205000</v>
          </cell>
        </row>
      </sheetData>
      <sheetData sheetId="22">
        <row r="66">
          <cell r="F66">
            <v>10143000</v>
          </cell>
          <cell r="G66">
            <v>10143000</v>
          </cell>
          <cell r="H66">
            <v>10701000</v>
          </cell>
        </row>
      </sheetData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KU"/>
      <sheetName val="JHB"/>
      <sheetName val="TSH"/>
      <sheetName val="GT421"/>
      <sheetName val="GT422"/>
      <sheetName val="GT423"/>
      <sheetName val="DC42"/>
      <sheetName val="GT481"/>
      <sheetName val="GT484"/>
      <sheetName val="GT485"/>
      <sheetName val="DC48"/>
    </sheetNames>
    <sheetDataSet>
      <sheetData sheetId="0"/>
      <sheetData sheetId="1">
        <row r="48">
          <cell r="F48">
            <v>137900000</v>
          </cell>
          <cell r="G48">
            <v>145898000</v>
          </cell>
          <cell r="H48">
            <v>154360000</v>
          </cell>
        </row>
        <row r="49">
          <cell r="F49">
            <v>167328000</v>
          </cell>
          <cell r="G49">
            <v>177033000</v>
          </cell>
          <cell r="H49">
            <v>187301000</v>
          </cell>
        </row>
        <row r="50">
          <cell r="F50">
            <v>23757000</v>
          </cell>
          <cell r="G50">
            <v>25135000</v>
          </cell>
          <cell r="H50">
            <v>25735000</v>
          </cell>
        </row>
        <row r="72">
          <cell r="F72">
            <v>10000000</v>
          </cell>
          <cell r="G72">
            <v>10500000</v>
          </cell>
          <cell r="H72">
            <v>11000000</v>
          </cell>
        </row>
        <row r="73">
          <cell r="F73">
            <v>3700000</v>
          </cell>
          <cell r="G73">
            <v>4000000</v>
          </cell>
          <cell r="H73">
            <v>4000000</v>
          </cell>
        </row>
      </sheetData>
      <sheetData sheetId="2">
        <row r="48">
          <cell r="F48">
            <v>128726000</v>
          </cell>
          <cell r="G48">
            <v>136192000</v>
          </cell>
          <cell r="H48">
            <v>143087000</v>
          </cell>
        </row>
        <row r="49">
          <cell r="F49">
            <v>130332000</v>
          </cell>
          <cell r="G49">
            <v>137891000</v>
          </cell>
          <cell r="H49">
            <v>145889000</v>
          </cell>
        </row>
        <row r="50">
          <cell r="F50">
            <v>13580000</v>
          </cell>
          <cell r="G50">
            <v>14368000</v>
          </cell>
          <cell r="H50">
            <v>15201000</v>
          </cell>
        </row>
        <row r="72">
          <cell r="F72">
            <v>13000000</v>
          </cell>
          <cell r="G72">
            <v>14000000</v>
          </cell>
          <cell r="H72">
            <v>14500000</v>
          </cell>
        </row>
        <row r="73">
          <cell r="F73">
            <v>4600000</v>
          </cell>
          <cell r="G73">
            <v>5000000</v>
          </cell>
          <cell r="H73">
            <v>5000000</v>
          </cell>
        </row>
      </sheetData>
      <sheetData sheetId="3">
        <row r="48">
          <cell r="F48">
            <v>49837000</v>
          </cell>
          <cell r="G48">
            <v>52096000</v>
          </cell>
          <cell r="H48">
            <v>57122000</v>
          </cell>
        </row>
        <row r="49">
          <cell r="F49">
            <v>102135000</v>
          </cell>
          <cell r="G49">
            <v>107228000</v>
          </cell>
          <cell r="H49">
            <v>113450000</v>
          </cell>
        </row>
        <row r="50">
          <cell r="F50">
            <v>13591000</v>
          </cell>
          <cell r="G50">
            <v>14379000</v>
          </cell>
          <cell r="H50">
            <v>15213000</v>
          </cell>
        </row>
        <row r="54">
          <cell r="F54">
            <v>30730000</v>
          </cell>
        </row>
        <row r="72">
          <cell r="F72">
            <v>10000000</v>
          </cell>
          <cell r="G72">
            <v>10500000</v>
          </cell>
          <cell r="H72">
            <v>11000000</v>
          </cell>
        </row>
        <row r="73">
          <cell r="F73">
            <v>3700000</v>
          </cell>
          <cell r="G73">
            <v>4000000</v>
          </cell>
          <cell r="H73">
            <v>4000000</v>
          </cell>
        </row>
      </sheetData>
      <sheetData sheetId="4">
        <row r="54">
          <cell r="F54">
            <v>29644000</v>
          </cell>
        </row>
        <row r="60">
          <cell r="F60">
            <v>750000</v>
          </cell>
          <cell r="G60">
            <v>750000</v>
          </cell>
          <cell r="H60">
            <v>750000</v>
          </cell>
        </row>
        <row r="72">
          <cell r="F72">
            <v>10392000</v>
          </cell>
          <cell r="G72">
            <v>11000000</v>
          </cell>
          <cell r="H72">
            <v>12500000</v>
          </cell>
        </row>
        <row r="73">
          <cell r="F73">
            <v>3500000</v>
          </cell>
          <cell r="G73">
            <v>4000000</v>
          </cell>
          <cell r="H73">
            <v>4000000</v>
          </cell>
        </row>
      </sheetData>
      <sheetData sheetId="5">
        <row r="61">
          <cell r="H61">
            <v>500000</v>
          </cell>
        </row>
        <row r="72">
          <cell r="F72">
            <v>9050000</v>
          </cell>
          <cell r="G72">
            <v>10000000</v>
          </cell>
          <cell r="H72">
            <v>11000000</v>
          </cell>
        </row>
        <row r="73">
          <cell r="F73">
            <v>2000000</v>
          </cell>
          <cell r="G73">
            <v>2000000</v>
          </cell>
          <cell r="H73">
            <v>2500000</v>
          </cell>
        </row>
      </sheetData>
      <sheetData sheetId="6">
        <row r="60">
          <cell r="F60">
            <v>750000</v>
          </cell>
          <cell r="G60">
            <v>750000</v>
          </cell>
          <cell r="H60">
            <v>750000</v>
          </cell>
        </row>
        <row r="61">
          <cell r="F61">
            <v>500000</v>
          </cell>
          <cell r="G61">
            <v>500000</v>
          </cell>
        </row>
        <row r="62">
          <cell r="F62">
            <v>1000000</v>
          </cell>
        </row>
        <row r="72">
          <cell r="F72">
            <v>9964000</v>
          </cell>
          <cell r="G72">
            <v>10000000</v>
          </cell>
          <cell r="H72">
            <v>10000000</v>
          </cell>
        </row>
        <row r="73">
          <cell r="F73">
            <v>3000000</v>
          </cell>
          <cell r="G73">
            <v>4000000</v>
          </cell>
          <cell r="H73">
            <v>5000000</v>
          </cell>
        </row>
      </sheetData>
      <sheetData sheetId="7">
        <row r="50">
          <cell r="F50">
            <v>8288000</v>
          </cell>
          <cell r="G50">
            <v>8769000</v>
          </cell>
          <cell r="H50">
            <v>9277000</v>
          </cell>
        </row>
        <row r="74">
          <cell r="F74">
            <v>2378000</v>
          </cell>
          <cell r="G74">
            <v>2515000</v>
          </cell>
          <cell r="H74">
            <v>2654000</v>
          </cell>
        </row>
      </sheetData>
      <sheetData sheetId="8">
        <row r="61">
          <cell r="F61">
            <v>500000</v>
          </cell>
          <cell r="G61">
            <v>500000</v>
          </cell>
          <cell r="H61">
            <v>500000</v>
          </cell>
        </row>
        <row r="72">
          <cell r="F72">
            <v>12400000</v>
          </cell>
          <cell r="G72">
            <v>12500000</v>
          </cell>
          <cell r="H72">
            <v>12500000</v>
          </cell>
        </row>
        <row r="73">
          <cell r="F73">
            <v>3500000</v>
          </cell>
          <cell r="G73">
            <v>4000000</v>
          </cell>
          <cell r="H73">
            <v>4000000</v>
          </cell>
        </row>
      </sheetData>
      <sheetData sheetId="9">
        <row r="60">
          <cell r="F60">
            <v>500000</v>
          </cell>
          <cell r="G60">
            <v>500000</v>
          </cell>
          <cell r="H60">
            <v>665000</v>
          </cell>
        </row>
        <row r="61">
          <cell r="F61">
            <v>1000000</v>
          </cell>
          <cell r="G61">
            <v>500000</v>
          </cell>
          <cell r="H61">
            <v>500000</v>
          </cell>
        </row>
        <row r="62">
          <cell r="F62">
            <v>500000</v>
          </cell>
        </row>
        <row r="72">
          <cell r="F72">
            <v>11830000</v>
          </cell>
          <cell r="G72">
            <v>12000000</v>
          </cell>
          <cell r="H72">
            <v>12500000</v>
          </cell>
        </row>
        <row r="73">
          <cell r="F73">
            <v>3500000</v>
          </cell>
          <cell r="G73">
            <v>4200000</v>
          </cell>
          <cell r="H73">
            <v>4500000</v>
          </cell>
        </row>
      </sheetData>
      <sheetData sheetId="10">
        <row r="60">
          <cell r="F60">
            <v>1000000</v>
          </cell>
          <cell r="G60">
            <v>1000000</v>
          </cell>
          <cell r="H60">
            <v>1000000</v>
          </cell>
        </row>
        <row r="62">
          <cell r="F62">
            <v>500000</v>
          </cell>
        </row>
        <row r="72">
          <cell r="F72">
            <v>17284000</v>
          </cell>
          <cell r="G72">
            <v>18000000</v>
          </cell>
          <cell r="H72">
            <v>18500000</v>
          </cell>
        </row>
        <row r="73">
          <cell r="F73">
            <v>3000000</v>
          </cell>
          <cell r="G73">
            <v>3400000</v>
          </cell>
          <cell r="H73">
            <v>3500000</v>
          </cell>
        </row>
      </sheetData>
      <sheetData sheetId="11">
        <row r="50">
          <cell r="F50">
            <v>7796000</v>
          </cell>
          <cell r="G50">
            <v>8248000</v>
          </cell>
          <cell r="H50">
            <v>8727000</v>
          </cell>
        </row>
        <row r="61">
          <cell r="G61">
            <v>500000</v>
          </cell>
          <cell r="H61">
            <v>610000</v>
          </cell>
        </row>
        <row r="66">
          <cell r="F66">
            <v>4000000</v>
          </cell>
        </row>
        <row r="72">
          <cell r="F72">
            <v>2800000</v>
          </cell>
          <cell r="G72">
            <v>2800000</v>
          </cell>
          <cell r="H72">
            <v>2800000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TH"/>
      <sheetName val="KZN212"/>
      <sheetName val="KZN213"/>
      <sheetName val="KZN214"/>
      <sheetName val="KZN216"/>
      <sheetName val="DC21"/>
      <sheetName val="KZN221"/>
      <sheetName val="KZN222"/>
      <sheetName val="KZN223"/>
      <sheetName val="KZN224"/>
      <sheetName val="KZN225"/>
      <sheetName val="KZN226"/>
      <sheetName val="KZN227"/>
      <sheetName val="DC22"/>
      <sheetName val="KZN235"/>
      <sheetName val="KZN237"/>
      <sheetName val="KZN238"/>
      <sheetName val="DC23"/>
      <sheetName val="KZN241"/>
      <sheetName val="KZN242"/>
      <sheetName val="KZN244"/>
      <sheetName val="KZN245"/>
      <sheetName val="DC24"/>
      <sheetName val="KZN252"/>
      <sheetName val="KZN253"/>
      <sheetName val="KZN254"/>
      <sheetName val="DC25"/>
      <sheetName val="KZN261"/>
      <sheetName val="KZN262"/>
      <sheetName val="KZN263"/>
      <sheetName val="KZN265"/>
      <sheetName val="KZN266"/>
      <sheetName val="DC26"/>
      <sheetName val="KZN271"/>
      <sheetName val="KZN272"/>
      <sheetName val="KZN275"/>
      <sheetName val="KZN276"/>
      <sheetName val="DC27"/>
      <sheetName val="KZN281"/>
      <sheetName val="KZN282"/>
      <sheetName val="KZN284"/>
      <sheetName val="KZN285"/>
      <sheetName val="KZN286"/>
      <sheetName val="DC28"/>
      <sheetName val="KZN291"/>
      <sheetName val="KZN292"/>
      <sheetName val="KZN293"/>
      <sheetName val="KZN294"/>
      <sheetName val="DC29"/>
      <sheetName val="KZN433"/>
      <sheetName val="KZN434"/>
      <sheetName val="KZN435"/>
      <sheetName val="KZN436"/>
      <sheetName val="DC43"/>
    </sheetNames>
    <sheetDataSet>
      <sheetData sheetId="0"/>
      <sheetData sheetId="1">
        <row r="45">
          <cell r="F45">
            <v>95063000</v>
          </cell>
          <cell r="G45">
            <v>0</v>
          </cell>
          <cell r="H45">
            <v>0</v>
          </cell>
        </row>
        <row r="47">
          <cell r="F47">
            <v>1500000</v>
          </cell>
          <cell r="G47">
            <v>0</v>
          </cell>
          <cell r="H47">
            <v>0</v>
          </cell>
        </row>
        <row r="48">
          <cell r="F48">
            <v>1000000</v>
          </cell>
        </row>
        <row r="51">
          <cell r="F51">
            <v>500000</v>
          </cell>
        </row>
        <row r="58">
          <cell r="F58">
            <v>20000000</v>
          </cell>
          <cell r="G58">
            <v>0</v>
          </cell>
          <cell r="H58">
            <v>0</v>
          </cell>
        </row>
        <row r="60">
          <cell r="F60">
            <v>20000000</v>
          </cell>
        </row>
        <row r="64">
          <cell r="F64">
            <v>1000000</v>
          </cell>
          <cell r="G64">
            <v>0</v>
          </cell>
          <cell r="H64">
            <v>0</v>
          </cell>
        </row>
        <row r="68">
          <cell r="F68">
            <v>1000000</v>
          </cell>
        </row>
        <row r="70">
          <cell r="F70">
            <v>72563000</v>
          </cell>
          <cell r="G70">
            <v>0</v>
          </cell>
          <cell r="H70">
            <v>0</v>
          </cell>
        </row>
        <row r="72">
          <cell r="F72">
            <v>4854000</v>
          </cell>
        </row>
        <row r="73">
          <cell r="F73">
            <v>61333000</v>
          </cell>
        </row>
        <row r="74">
          <cell r="F74">
            <v>6376000</v>
          </cell>
        </row>
      </sheetData>
      <sheetData sheetId="2">
        <row r="45">
          <cell r="F45">
            <v>6141000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6141000</v>
          </cell>
          <cell r="G70">
            <v>0</v>
          </cell>
          <cell r="H70">
            <v>0</v>
          </cell>
        </row>
        <row r="73">
          <cell r="F73">
            <v>4706000</v>
          </cell>
        </row>
        <row r="74">
          <cell r="F74">
            <v>1435000</v>
          </cell>
        </row>
      </sheetData>
      <sheetData sheetId="3">
        <row r="45">
          <cell r="F45">
            <v>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4">
        <row r="45">
          <cell r="F45">
            <v>771000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771000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188000</v>
          </cell>
        </row>
      </sheetData>
      <sheetData sheetId="5">
        <row r="45">
          <cell r="F45">
            <v>11892000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600000</v>
          </cell>
          <cell r="G58">
            <v>0</v>
          </cell>
          <cell r="H58">
            <v>0</v>
          </cell>
        </row>
        <row r="59">
          <cell r="F59">
            <v>600000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11292000</v>
          </cell>
          <cell r="G70">
            <v>0</v>
          </cell>
          <cell r="H70">
            <v>0</v>
          </cell>
        </row>
        <row r="72">
          <cell r="F72">
            <v>350000</v>
          </cell>
        </row>
        <row r="73">
          <cell r="F73">
            <v>9670000</v>
          </cell>
        </row>
        <row r="74">
          <cell r="F74">
            <v>1272000</v>
          </cell>
        </row>
      </sheetData>
      <sheetData sheetId="6">
        <row r="45">
          <cell r="F45">
            <v>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7">
        <row r="45">
          <cell r="F45">
            <v>1082000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150000</v>
          </cell>
          <cell r="G58">
            <v>0</v>
          </cell>
          <cell r="H58">
            <v>0</v>
          </cell>
        </row>
        <row r="59">
          <cell r="F59">
            <v>150000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932000</v>
          </cell>
          <cell r="G70">
            <v>0</v>
          </cell>
          <cell r="H70">
            <v>0</v>
          </cell>
        </row>
        <row r="73">
          <cell r="F73">
            <v>744000</v>
          </cell>
        </row>
        <row r="74">
          <cell r="F74">
            <v>188000</v>
          </cell>
        </row>
      </sheetData>
      <sheetData sheetId="8">
        <row r="45">
          <cell r="F45">
            <v>3333000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3333000</v>
          </cell>
          <cell r="G70">
            <v>0</v>
          </cell>
          <cell r="H70">
            <v>0</v>
          </cell>
        </row>
        <row r="72">
          <cell r="F72">
            <v>183000</v>
          </cell>
        </row>
        <row r="73">
          <cell r="F73">
            <v>2774000</v>
          </cell>
        </row>
        <row r="74">
          <cell r="F74">
            <v>376000</v>
          </cell>
        </row>
      </sheetData>
      <sheetData sheetId="9">
        <row r="45">
          <cell r="F45">
            <v>1489000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1489000</v>
          </cell>
          <cell r="G70">
            <v>0</v>
          </cell>
          <cell r="H70">
            <v>0</v>
          </cell>
        </row>
        <row r="72">
          <cell r="F72">
            <v>183000</v>
          </cell>
        </row>
        <row r="73">
          <cell r="F73">
            <v>1118000</v>
          </cell>
        </row>
        <row r="74">
          <cell r="F74">
            <v>188000</v>
          </cell>
        </row>
      </sheetData>
      <sheetData sheetId="10">
        <row r="45">
          <cell r="F45">
            <v>7079000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6147000</v>
          </cell>
          <cell r="G58">
            <v>0</v>
          </cell>
          <cell r="H58">
            <v>0</v>
          </cell>
        </row>
        <row r="59">
          <cell r="F59">
            <v>300000</v>
          </cell>
        </row>
        <row r="60">
          <cell r="F60">
            <v>5847000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932000</v>
          </cell>
          <cell r="G70">
            <v>0</v>
          </cell>
          <cell r="H70">
            <v>0</v>
          </cell>
        </row>
        <row r="73">
          <cell r="F73">
            <v>744000</v>
          </cell>
        </row>
        <row r="74">
          <cell r="F74">
            <v>188000</v>
          </cell>
        </row>
      </sheetData>
      <sheetData sheetId="11">
        <row r="45">
          <cell r="F45">
            <v>21535000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21535000</v>
          </cell>
          <cell r="G70">
            <v>0</v>
          </cell>
          <cell r="H70">
            <v>0</v>
          </cell>
        </row>
        <row r="72">
          <cell r="F72">
            <v>820000</v>
          </cell>
        </row>
        <row r="73">
          <cell r="F73">
            <v>20103000</v>
          </cell>
        </row>
        <row r="74">
          <cell r="F74">
            <v>612000</v>
          </cell>
        </row>
      </sheetData>
      <sheetData sheetId="12">
        <row r="45">
          <cell r="F45">
            <v>820000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820000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237000</v>
          </cell>
        </row>
      </sheetData>
      <sheetData sheetId="13">
        <row r="45">
          <cell r="F45">
            <v>932000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932000</v>
          </cell>
          <cell r="G70">
            <v>0</v>
          </cell>
          <cell r="H70">
            <v>0</v>
          </cell>
        </row>
        <row r="73">
          <cell r="F73">
            <v>744000</v>
          </cell>
        </row>
        <row r="74">
          <cell r="F74">
            <v>188000</v>
          </cell>
        </row>
      </sheetData>
      <sheetData sheetId="14">
        <row r="45">
          <cell r="F45">
            <v>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15">
        <row r="45">
          <cell r="F45">
            <v>2652000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1500000</v>
          </cell>
          <cell r="G64">
            <v>0</v>
          </cell>
          <cell r="H64">
            <v>0</v>
          </cell>
        </row>
        <row r="65">
          <cell r="F65">
            <v>1500000</v>
          </cell>
        </row>
        <row r="70">
          <cell r="F70">
            <v>1152000</v>
          </cell>
          <cell r="G70">
            <v>0</v>
          </cell>
          <cell r="H70">
            <v>0</v>
          </cell>
        </row>
        <row r="72">
          <cell r="F72">
            <v>183000</v>
          </cell>
        </row>
        <row r="73">
          <cell r="F73">
            <v>757000</v>
          </cell>
        </row>
        <row r="74">
          <cell r="F74">
            <v>212000</v>
          </cell>
        </row>
      </sheetData>
      <sheetData sheetId="16">
        <row r="45">
          <cell r="F45">
            <v>4085000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300000</v>
          </cell>
          <cell r="G64">
            <v>0</v>
          </cell>
          <cell r="H64">
            <v>0</v>
          </cell>
        </row>
        <row r="67">
          <cell r="F67">
            <v>300000</v>
          </cell>
        </row>
        <row r="70">
          <cell r="F70">
            <v>3785000</v>
          </cell>
          <cell r="G70">
            <v>0</v>
          </cell>
          <cell r="H70">
            <v>0</v>
          </cell>
        </row>
        <row r="72">
          <cell r="F72">
            <v>350000</v>
          </cell>
        </row>
        <row r="73">
          <cell r="F73">
            <v>2871000</v>
          </cell>
        </row>
        <row r="74">
          <cell r="F74">
            <v>564000</v>
          </cell>
        </row>
      </sheetData>
      <sheetData sheetId="17">
        <row r="45">
          <cell r="F45">
            <v>6197000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1040000</v>
          </cell>
          <cell r="G58">
            <v>0</v>
          </cell>
          <cell r="H58">
            <v>0</v>
          </cell>
        </row>
        <row r="59">
          <cell r="F59">
            <v>150000</v>
          </cell>
        </row>
        <row r="60">
          <cell r="F60">
            <v>890000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5157000</v>
          </cell>
          <cell r="G70">
            <v>0</v>
          </cell>
          <cell r="H70">
            <v>0</v>
          </cell>
        </row>
        <row r="72">
          <cell r="F72">
            <v>183000</v>
          </cell>
        </row>
        <row r="73">
          <cell r="F73">
            <v>4198000</v>
          </cell>
        </row>
        <row r="74">
          <cell r="F74">
            <v>776000</v>
          </cell>
        </row>
      </sheetData>
      <sheetData sheetId="18">
        <row r="45">
          <cell r="F45">
            <v>250000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250000</v>
          </cell>
          <cell r="G64">
            <v>0</v>
          </cell>
          <cell r="H64">
            <v>0</v>
          </cell>
        </row>
        <row r="67">
          <cell r="F67">
            <v>250000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19">
        <row r="45">
          <cell r="F45">
            <v>5037000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750000</v>
          </cell>
          <cell r="G64">
            <v>0</v>
          </cell>
          <cell r="H64">
            <v>0</v>
          </cell>
        </row>
        <row r="65">
          <cell r="F65">
            <v>750000</v>
          </cell>
        </row>
        <row r="70">
          <cell r="F70">
            <v>4287000</v>
          </cell>
          <cell r="G70">
            <v>0</v>
          </cell>
          <cell r="H70">
            <v>0</v>
          </cell>
        </row>
        <row r="72">
          <cell r="F72">
            <v>420000</v>
          </cell>
        </row>
        <row r="73">
          <cell r="F73">
            <v>2961000</v>
          </cell>
        </row>
        <row r="74">
          <cell r="F74">
            <v>906000</v>
          </cell>
        </row>
      </sheetData>
      <sheetData sheetId="20">
        <row r="45">
          <cell r="F45">
            <v>4311000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167000</v>
          </cell>
          <cell r="G58">
            <v>0</v>
          </cell>
          <cell r="H58">
            <v>0</v>
          </cell>
        </row>
        <row r="59">
          <cell r="F59">
            <v>167000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4144000</v>
          </cell>
          <cell r="G70">
            <v>0</v>
          </cell>
          <cell r="H70">
            <v>0</v>
          </cell>
        </row>
        <row r="73">
          <cell r="F73">
            <v>2282000</v>
          </cell>
        </row>
        <row r="74">
          <cell r="F74">
            <v>1862000</v>
          </cell>
        </row>
      </sheetData>
      <sheetData sheetId="21">
        <row r="45">
          <cell r="F45">
            <v>795000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795000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212000</v>
          </cell>
        </row>
      </sheetData>
      <sheetData sheetId="22">
        <row r="45">
          <cell r="F45">
            <v>1277000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1277000</v>
          </cell>
          <cell r="G70">
            <v>0</v>
          </cell>
          <cell r="H70">
            <v>0</v>
          </cell>
        </row>
        <row r="72">
          <cell r="F72">
            <v>183000</v>
          </cell>
        </row>
        <row r="73">
          <cell r="F73">
            <v>906000</v>
          </cell>
        </row>
        <row r="74">
          <cell r="F74">
            <v>188000</v>
          </cell>
        </row>
      </sheetData>
      <sheetData sheetId="23">
        <row r="45">
          <cell r="F45">
            <v>300000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300000</v>
          </cell>
          <cell r="G64">
            <v>0</v>
          </cell>
          <cell r="H64">
            <v>0</v>
          </cell>
        </row>
        <row r="67">
          <cell r="F67">
            <v>300000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24">
        <row r="45">
          <cell r="F45">
            <v>7726000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889000</v>
          </cell>
          <cell r="G58">
            <v>0</v>
          </cell>
          <cell r="H58">
            <v>0</v>
          </cell>
        </row>
        <row r="60">
          <cell r="F60">
            <v>889000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6837000</v>
          </cell>
          <cell r="G70">
            <v>0</v>
          </cell>
          <cell r="H70">
            <v>0</v>
          </cell>
        </row>
        <row r="72">
          <cell r="F72">
            <v>350000</v>
          </cell>
        </row>
        <row r="73">
          <cell r="F73">
            <v>5923000</v>
          </cell>
        </row>
        <row r="74">
          <cell r="F74">
            <v>564000</v>
          </cell>
        </row>
      </sheetData>
      <sheetData sheetId="25">
        <row r="45">
          <cell r="F45">
            <v>1771000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1000000</v>
          </cell>
          <cell r="G64">
            <v>0</v>
          </cell>
          <cell r="H64">
            <v>0</v>
          </cell>
        </row>
        <row r="65">
          <cell r="F65">
            <v>1000000</v>
          </cell>
        </row>
        <row r="70">
          <cell r="F70">
            <v>771000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188000</v>
          </cell>
        </row>
      </sheetData>
      <sheetData sheetId="26">
        <row r="45">
          <cell r="F45">
            <v>771000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771000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188000</v>
          </cell>
        </row>
      </sheetData>
      <sheetData sheetId="27">
        <row r="45">
          <cell r="F45">
            <v>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28">
        <row r="45">
          <cell r="F45">
            <v>1285000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167000</v>
          </cell>
          <cell r="G58">
            <v>0</v>
          </cell>
          <cell r="H58">
            <v>0</v>
          </cell>
        </row>
        <row r="59">
          <cell r="F59">
            <v>167000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1118000</v>
          </cell>
          <cell r="G70">
            <v>0</v>
          </cell>
          <cell r="H70">
            <v>0</v>
          </cell>
        </row>
        <row r="73">
          <cell r="F73">
            <v>906000</v>
          </cell>
        </row>
        <row r="74">
          <cell r="F74">
            <v>212000</v>
          </cell>
        </row>
      </sheetData>
      <sheetData sheetId="29">
        <row r="45">
          <cell r="F45">
            <v>5878000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4500000</v>
          </cell>
          <cell r="G64">
            <v>0</v>
          </cell>
          <cell r="H64">
            <v>0</v>
          </cell>
        </row>
        <row r="65">
          <cell r="F65">
            <v>4500000</v>
          </cell>
        </row>
        <row r="70">
          <cell r="F70">
            <v>1378000</v>
          </cell>
          <cell r="G70">
            <v>0</v>
          </cell>
          <cell r="H70">
            <v>0</v>
          </cell>
        </row>
        <row r="73">
          <cell r="F73">
            <v>1002000</v>
          </cell>
        </row>
        <row r="74">
          <cell r="F74">
            <v>376000</v>
          </cell>
        </row>
      </sheetData>
      <sheetData sheetId="30">
        <row r="45">
          <cell r="F45">
            <v>4052000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4052000</v>
          </cell>
          <cell r="G70">
            <v>0</v>
          </cell>
          <cell r="H70">
            <v>0</v>
          </cell>
        </row>
        <row r="72">
          <cell r="F72">
            <v>183000</v>
          </cell>
        </row>
        <row r="73">
          <cell r="F73">
            <v>2963000</v>
          </cell>
        </row>
        <row r="74">
          <cell r="F74">
            <v>906000</v>
          </cell>
        </row>
      </sheetData>
      <sheetData sheetId="31">
        <row r="45">
          <cell r="F45">
            <v>771000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771000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188000</v>
          </cell>
        </row>
      </sheetData>
      <sheetData sheetId="32">
        <row r="45">
          <cell r="F45">
            <v>1018000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1018000</v>
          </cell>
          <cell r="G70">
            <v>0</v>
          </cell>
          <cell r="H70">
            <v>0</v>
          </cell>
        </row>
        <row r="73">
          <cell r="F73">
            <v>806000</v>
          </cell>
        </row>
        <row r="74">
          <cell r="F74">
            <v>212000</v>
          </cell>
        </row>
      </sheetData>
      <sheetData sheetId="33">
        <row r="45">
          <cell r="F45">
            <v>1911000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1911000</v>
          </cell>
          <cell r="G70">
            <v>0</v>
          </cell>
          <cell r="H70">
            <v>0</v>
          </cell>
        </row>
        <row r="71">
          <cell r="F71">
            <v>1911000</v>
          </cell>
        </row>
      </sheetData>
      <sheetData sheetId="34">
        <row r="45">
          <cell r="F45">
            <v>2907000</v>
          </cell>
          <cell r="G45">
            <v>0</v>
          </cell>
          <cell r="H45">
            <v>0</v>
          </cell>
        </row>
        <row r="47">
          <cell r="F47">
            <v>1250000</v>
          </cell>
          <cell r="G47">
            <v>0</v>
          </cell>
          <cell r="H47">
            <v>0</v>
          </cell>
        </row>
        <row r="50">
          <cell r="F50">
            <v>1250000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1657000</v>
          </cell>
          <cell r="G70">
            <v>0</v>
          </cell>
          <cell r="H70">
            <v>0</v>
          </cell>
        </row>
        <row r="73">
          <cell r="F73">
            <v>1469000</v>
          </cell>
        </row>
        <row r="74">
          <cell r="F74">
            <v>188000</v>
          </cell>
        </row>
      </sheetData>
      <sheetData sheetId="35">
        <row r="45">
          <cell r="F45">
            <v>3743000</v>
          </cell>
          <cell r="G45">
            <v>0</v>
          </cell>
          <cell r="H45">
            <v>0</v>
          </cell>
        </row>
        <row r="47">
          <cell r="F47">
            <v>1300000</v>
          </cell>
          <cell r="G47">
            <v>0</v>
          </cell>
          <cell r="H47">
            <v>0</v>
          </cell>
        </row>
        <row r="53">
          <cell r="F53">
            <v>1300000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2443000</v>
          </cell>
          <cell r="G70">
            <v>0</v>
          </cell>
          <cell r="H70">
            <v>0</v>
          </cell>
        </row>
        <row r="73">
          <cell r="F73">
            <v>879000</v>
          </cell>
        </row>
        <row r="74">
          <cell r="F74">
            <v>1564000</v>
          </cell>
        </row>
      </sheetData>
      <sheetData sheetId="36">
        <row r="45">
          <cell r="F45">
            <v>15953000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12675000</v>
          </cell>
          <cell r="G58">
            <v>0</v>
          </cell>
          <cell r="H58">
            <v>0</v>
          </cell>
        </row>
        <row r="60">
          <cell r="F60">
            <v>12675000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3278000</v>
          </cell>
          <cell r="G70">
            <v>0</v>
          </cell>
          <cell r="H70">
            <v>0</v>
          </cell>
        </row>
        <row r="73">
          <cell r="F73">
            <v>2902000</v>
          </cell>
        </row>
        <row r="74">
          <cell r="F74">
            <v>376000</v>
          </cell>
        </row>
      </sheetData>
      <sheetData sheetId="37">
        <row r="45">
          <cell r="F45">
            <v>1974000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1974000</v>
          </cell>
          <cell r="G70">
            <v>0</v>
          </cell>
          <cell r="H70">
            <v>0</v>
          </cell>
        </row>
        <row r="73">
          <cell r="F73">
            <v>1598000</v>
          </cell>
        </row>
        <row r="74">
          <cell r="F74">
            <v>376000</v>
          </cell>
        </row>
      </sheetData>
      <sheetData sheetId="38">
        <row r="45">
          <cell r="F45">
            <v>1000000</v>
          </cell>
          <cell r="G45">
            <v>0</v>
          </cell>
          <cell r="H45">
            <v>0</v>
          </cell>
        </row>
        <row r="47">
          <cell r="F47">
            <v>1000000</v>
          </cell>
          <cell r="G47">
            <v>0</v>
          </cell>
          <cell r="H47">
            <v>0</v>
          </cell>
        </row>
        <row r="52">
          <cell r="F52">
            <v>1000000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39">
        <row r="45">
          <cell r="F45">
            <v>8007000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4000000</v>
          </cell>
          <cell r="G58">
            <v>0</v>
          </cell>
          <cell r="H58">
            <v>0</v>
          </cell>
        </row>
        <row r="60">
          <cell r="F60">
            <v>4000000</v>
          </cell>
        </row>
        <row r="64">
          <cell r="F64">
            <v>2000000</v>
          </cell>
          <cell r="G64">
            <v>0</v>
          </cell>
          <cell r="H64">
            <v>0</v>
          </cell>
        </row>
        <row r="65">
          <cell r="F65">
            <v>2000000</v>
          </cell>
        </row>
        <row r="70">
          <cell r="F70">
            <v>2007000</v>
          </cell>
          <cell r="G70">
            <v>0</v>
          </cell>
          <cell r="H70">
            <v>0</v>
          </cell>
        </row>
        <row r="73">
          <cell r="F73">
            <v>1101000</v>
          </cell>
        </row>
        <row r="74">
          <cell r="F74">
            <v>906000</v>
          </cell>
        </row>
      </sheetData>
      <sheetData sheetId="40">
        <row r="45">
          <cell r="F45">
            <v>11257000</v>
          </cell>
          <cell r="G45">
            <v>0</v>
          </cell>
          <cell r="H45">
            <v>0</v>
          </cell>
        </row>
        <row r="47">
          <cell r="F47">
            <v>800000</v>
          </cell>
          <cell r="G47">
            <v>0</v>
          </cell>
          <cell r="H47">
            <v>0</v>
          </cell>
        </row>
        <row r="49">
          <cell r="F49">
            <v>800000</v>
          </cell>
        </row>
        <row r="58">
          <cell r="F58">
            <v>889000</v>
          </cell>
          <cell r="G58">
            <v>0</v>
          </cell>
          <cell r="H58">
            <v>0</v>
          </cell>
        </row>
        <row r="60">
          <cell r="F60">
            <v>889000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9568000</v>
          </cell>
          <cell r="G70">
            <v>0</v>
          </cell>
          <cell r="H70">
            <v>0</v>
          </cell>
        </row>
        <row r="72">
          <cell r="F72">
            <v>183000</v>
          </cell>
        </row>
        <row r="73">
          <cell r="F73">
            <v>7881000</v>
          </cell>
        </row>
        <row r="74">
          <cell r="F74">
            <v>1504000</v>
          </cell>
        </row>
      </sheetData>
      <sheetData sheetId="41">
        <row r="45">
          <cell r="F45">
            <v>4637000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300000</v>
          </cell>
          <cell r="G58">
            <v>0</v>
          </cell>
          <cell r="H58">
            <v>0</v>
          </cell>
        </row>
        <row r="59">
          <cell r="F59">
            <v>300000</v>
          </cell>
        </row>
        <row r="64">
          <cell r="F64">
            <v>500000</v>
          </cell>
          <cell r="G64">
            <v>0</v>
          </cell>
          <cell r="H64">
            <v>0</v>
          </cell>
        </row>
        <row r="66">
          <cell r="F66">
            <v>500000</v>
          </cell>
        </row>
        <row r="70">
          <cell r="F70">
            <v>3837000</v>
          </cell>
          <cell r="G70">
            <v>0</v>
          </cell>
          <cell r="H70">
            <v>0</v>
          </cell>
        </row>
        <row r="72">
          <cell r="F72">
            <v>350000</v>
          </cell>
        </row>
        <row r="73">
          <cell r="F73">
            <v>3087000</v>
          </cell>
        </row>
        <row r="74">
          <cell r="F74">
            <v>400000</v>
          </cell>
        </row>
      </sheetData>
      <sheetData sheetId="42">
        <row r="45">
          <cell r="F45">
            <v>771000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771000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188000</v>
          </cell>
        </row>
      </sheetData>
      <sheetData sheetId="43">
        <row r="45">
          <cell r="F45">
            <v>1301000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1301000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718000</v>
          </cell>
        </row>
      </sheetData>
      <sheetData sheetId="44">
        <row r="45">
          <cell r="F45">
            <v>3200000</v>
          </cell>
          <cell r="G45">
            <v>0</v>
          </cell>
          <cell r="H45">
            <v>0</v>
          </cell>
        </row>
        <row r="47">
          <cell r="F47">
            <v>2800000</v>
          </cell>
          <cell r="G47">
            <v>0</v>
          </cell>
          <cell r="H47">
            <v>0</v>
          </cell>
        </row>
        <row r="54">
          <cell r="F54">
            <v>2800000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400000</v>
          </cell>
          <cell r="G64">
            <v>0</v>
          </cell>
          <cell r="H64">
            <v>0</v>
          </cell>
        </row>
        <row r="67">
          <cell r="F67">
            <v>400000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45">
        <row r="45">
          <cell r="F45">
            <v>3139000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500000</v>
          </cell>
          <cell r="G64">
            <v>0</v>
          </cell>
          <cell r="H64">
            <v>0</v>
          </cell>
        </row>
        <row r="66">
          <cell r="F66">
            <v>500000</v>
          </cell>
        </row>
        <row r="70">
          <cell r="F70">
            <v>2639000</v>
          </cell>
          <cell r="G70">
            <v>0</v>
          </cell>
          <cell r="H70">
            <v>0</v>
          </cell>
        </row>
        <row r="73">
          <cell r="F73">
            <v>1545000</v>
          </cell>
        </row>
        <row r="74">
          <cell r="F74">
            <v>1094000</v>
          </cell>
        </row>
      </sheetData>
      <sheetData sheetId="46">
        <row r="45">
          <cell r="F45">
            <v>3792000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3792000</v>
          </cell>
          <cell r="G70">
            <v>0</v>
          </cell>
          <cell r="H70">
            <v>0</v>
          </cell>
        </row>
        <row r="72">
          <cell r="F72">
            <v>183000</v>
          </cell>
        </row>
        <row r="73">
          <cell r="F73">
            <v>3045000</v>
          </cell>
        </row>
        <row r="74">
          <cell r="F74">
            <v>564000</v>
          </cell>
        </row>
      </sheetData>
      <sheetData sheetId="47">
        <row r="45">
          <cell r="F45">
            <v>1325000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1325000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742000</v>
          </cell>
        </row>
      </sheetData>
      <sheetData sheetId="48">
        <row r="45">
          <cell r="F45">
            <v>166000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166000</v>
          </cell>
          <cell r="G58">
            <v>0</v>
          </cell>
          <cell r="H58">
            <v>0</v>
          </cell>
        </row>
        <row r="59">
          <cell r="F59">
            <v>166000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49">
        <row r="45">
          <cell r="F45">
            <v>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  <sheetData sheetId="50">
        <row r="45">
          <cell r="F45">
            <v>1758000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1758000</v>
          </cell>
          <cell r="G70">
            <v>0</v>
          </cell>
          <cell r="H70">
            <v>0</v>
          </cell>
        </row>
        <row r="73">
          <cell r="F73">
            <v>1382000</v>
          </cell>
        </row>
        <row r="74">
          <cell r="F74">
            <v>376000</v>
          </cell>
        </row>
      </sheetData>
      <sheetData sheetId="51">
        <row r="45">
          <cell r="F45">
            <v>771000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771000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188000</v>
          </cell>
        </row>
      </sheetData>
      <sheetData sheetId="52">
        <row r="45">
          <cell r="F45">
            <v>2215000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890000</v>
          </cell>
          <cell r="G58">
            <v>0</v>
          </cell>
          <cell r="H58">
            <v>0</v>
          </cell>
        </row>
        <row r="60">
          <cell r="F60">
            <v>890000</v>
          </cell>
        </row>
        <row r="61">
          <cell r="F61" t="str">
            <v>.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1325000</v>
          </cell>
          <cell r="G70">
            <v>0</v>
          </cell>
          <cell r="H70">
            <v>0</v>
          </cell>
        </row>
        <row r="73">
          <cell r="F73">
            <v>583000</v>
          </cell>
        </row>
        <row r="74">
          <cell r="F74">
            <v>742000</v>
          </cell>
        </row>
      </sheetData>
      <sheetData sheetId="53">
        <row r="45">
          <cell r="F45">
            <v>2409000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2409000</v>
          </cell>
          <cell r="G70">
            <v>0</v>
          </cell>
          <cell r="H70">
            <v>0</v>
          </cell>
        </row>
        <row r="73">
          <cell r="F73">
            <v>1503000</v>
          </cell>
        </row>
        <row r="74">
          <cell r="F74">
            <v>906000</v>
          </cell>
        </row>
      </sheetData>
      <sheetData sheetId="54">
        <row r="45">
          <cell r="F45">
            <v>0</v>
          </cell>
          <cell r="G45">
            <v>0</v>
          </cell>
          <cell r="H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4">
          <cell r="F64">
            <v>0</v>
          </cell>
          <cell r="G64">
            <v>0</v>
          </cell>
          <cell r="H64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C451"/>
      <sheetName val="NC452"/>
      <sheetName val="NC453"/>
      <sheetName val="DC45"/>
      <sheetName val="NC061"/>
      <sheetName val="NC062"/>
      <sheetName val="NC064"/>
      <sheetName val="NC065"/>
      <sheetName val="NC066"/>
      <sheetName val="NC067"/>
      <sheetName val="DC6"/>
      <sheetName val="NC071"/>
      <sheetName val="NC072"/>
      <sheetName val="NC073"/>
      <sheetName val="NC074"/>
      <sheetName val="NC075"/>
      <sheetName val="NC076"/>
      <sheetName val="NC077"/>
      <sheetName val="NC078"/>
      <sheetName val="DC7"/>
      <sheetName val="NC082"/>
      <sheetName val="NC084"/>
      <sheetName val="NC085"/>
      <sheetName val="NC086"/>
      <sheetName val="NC087"/>
      <sheetName val="DC8"/>
      <sheetName val="NC091"/>
      <sheetName val="NC092"/>
      <sheetName val="NC093"/>
      <sheetName val="NC094"/>
      <sheetName val="DC9"/>
    </sheetNames>
    <sheetDataSet>
      <sheetData sheetId="0"/>
      <sheetData sheetId="1">
        <row r="48">
          <cell r="F48">
            <v>1638000</v>
          </cell>
          <cell r="G48">
            <v>1638000</v>
          </cell>
          <cell r="H48">
            <v>1408000</v>
          </cell>
        </row>
      </sheetData>
      <sheetData sheetId="2">
        <row r="48">
          <cell r="F48">
            <v>1821000</v>
          </cell>
          <cell r="G48">
            <v>1821000</v>
          </cell>
          <cell r="H48">
            <v>1566000</v>
          </cell>
        </row>
      </sheetData>
      <sheetData sheetId="3">
        <row r="48">
          <cell r="F48">
            <v>1203000</v>
          </cell>
          <cell r="G48">
            <v>1203000</v>
          </cell>
          <cell r="H48">
            <v>1035000</v>
          </cell>
        </row>
      </sheetData>
      <sheetData sheetId="4">
        <row r="54">
          <cell r="F54">
            <v>388000</v>
          </cell>
          <cell r="G54">
            <v>246000</v>
          </cell>
          <cell r="H54">
            <v>259000</v>
          </cell>
        </row>
      </sheetData>
      <sheetData sheetId="5">
        <row r="48">
          <cell r="F48">
            <v>928000</v>
          </cell>
          <cell r="G48">
            <v>1128000</v>
          </cell>
          <cell r="H48">
            <v>1128000</v>
          </cell>
        </row>
      </sheetData>
      <sheetData sheetId="6">
        <row r="48">
          <cell r="F48">
            <v>795000</v>
          </cell>
          <cell r="G48">
            <v>995000</v>
          </cell>
          <cell r="H48">
            <v>995000</v>
          </cell>
        </row>
      </sheetData>
      <sheetData sheetId="7">
        <row r="48">
          <cell r="F48">
            <v>613000</v>
          </cell>
          <cell r="G48">
            <v>813000</v>
          </cell>
          <cell r="H48">
            <v>813000</v>
          </cell>
        </row>
      </sheetData>
      <sheetData sheetId="8">
        <row r="48">
          <cell r="F48">
            <v>1080000</v>
          </cell>
          <cell r="G48">
            <v>1280000</v>
          </cell>
          <cell r="H48">
            <v>1280000</v>
          </cell>
        </row>
      </sheetData>
      <sheetData sheetId="9">
        <row r="48">
          <cell r="F48">
            <v>1497000</v>
          </cell>
          <cell r="G48">
            <v>1697000</v>
          </cell>
          <cell r="H48">
            <v>1697000</v>
          </cell>
        </row>
      </sheetData>
      <sheetData sheetId="10">
        <row r="48">
          <cell r="F48">
            <v>708000</v>
          </cell>
          <cell r="G48">
            <v>908000</v>
          </cell>
          <cell r="H48">
            <v>908000</v>
          </cell>
        </row>
      </sheetData>
      <sheetData sheetId="11">
        <row r="54">
          <cell r="F54">
            <v>389000</v>
          </cell>
          <cell r="G54">
            <v>247000</v>
          </cell>
          <cell r="H54">
            <v>263000</v>
          </cell>
        </row>
      </sheetData>
      <sheetData sheetId="12">
        <row r="48">
          <cell r="F48">
            <v>660000</v>
          </cell>
          <cell r="G48">
            <v>860000</v>
          </cell>
          <cell r="H48">
            <v>860000</v>
          </cell>
        </row>
      </sheetData>
      <sheetData sheetId="13">
        <row r="48">
          <cell r="F48">
            <v>1479000</v>
          </cell>
          <cell r="G48">
            <v>1679000</v>
          </cell>
          <cell r="H48">
            <v>1679000</v>
          </cell>
        </row>
      </sheetData>
      <sheetData sheetId="14">
        <row r="48">
          <cell r="F48">
            <v>693000</v>
          </cell>
          <cell r="G48">
            <v>893000</v>
          </cell>
          <cell r="H48">
            <v>893000</v>
          </cell>
        </row>
      </sheetData>
      <sheetData sheetId="15">
        <row r="48">
          <cell r="F48">
            <v>1112000</v>
          </cell>
          <cell r="G48">
            <v>1312000</v>
          </cell>
          <cell r="H48">
            <v>1312000</v>
          </cell>
        </row>
      </sheetData>
      <sheetData sheetId="16">
        <row r="48">
          <cell r="F48">
            <v>460000</v>
          </cell>
          <cell r="G48">
            <v>660000</v>
          </cell>
          <cell r="H48">
            <v>660000</v>
          </cell>
        </row>
      </sheetData>
      <sheetData sheetId="17">
        <row r="48">
          <cell r="F48">
            <v>454000</v>
          </cell>
          <cell r="G48">
            <v>654000</v>
          </cell>
          <cell r="H48">
            <v>654000</v>
          </cell>
        </row>
      </sheetData>
      <sheetData sheetId="18">
        <row r="48">
          <cell r="F48">
            <v>1090000</v>
          </cell>
          <cell r="G48">
            <v>1290000</v>
          </cell>
          <cell r="H48">
            <v>1290000</v>
          </cell>
        </row>
      </sheetData>
      <sheetData sheetId="19">
        <row r="48">
          <cell r="F48">
            <v>662000</v>
          </cell>
          <cell r="G48">
            <v>862000</v>
          </cell>
          <cell r="H48">
            <v>862000</v>
          </cell>
        </row>
      </sheetData>
      <sheetData sheetId="20">
        <row r="54">
          <cell r="F54">
            <v>389000</v>
          </cell>
          <cell r="G54">
            <v>246000</v>
          </cell>
          <cell r="H54">
            <v>259000</v>
          </cell>
        </row>
      </sheetData>
      <sheetData sheetId="21">
        <row r="48">
          <cell r="F48">
            <v>800000</v>
          </cell>
          <cell r="G48">
            <v>1000000</v>
          </cell>
          <cell r="H48">
            <v>1000000</v>
          </cell>
        </row>
      </sheetData>
      <sheetData sheetId="22">
        <row r="48">
          <cell r="F48">
            <v>750000</v>
          </cell>
          <cell r="G48">
            <v>950000</v>
          </cell>
          <cell r="H48">
            <v>950000</v>
          </cell>
        </row>
      </sheetData>
      <sheetData sheetId="23">
        <row r="48">
          <cell r="F48">
            <v>1194000</v>
          </cell>
          <cell r="G48">
            <v>1394000</v>
          </cell>
          <cell r="H48">
            <v>1394000</v>
          </cell>
        </row>
      </sheetData>
      <sheetData sheetId="24">
        <row r="48">
          <cell r="F48">
            <v>655000</v>
          </cell>
          <cell r="G48">
            <v>855000</v>
          </cell>
          <cell r="H48">
            <v>855000</v>
          </cell>
        </row>
      </sheetData>
      <sheetData sheetId="25">
        <row r="48">
          <cell r="F48">
            <v>2930000</v>
          </cell>
          <cell r="G48">
            <v>3130000</v>
          </cell>
          <cell r="H48">
            <v>3130000</v>
          </cell>
        </row>
      </sheetData>
      <sheetData sheetId="26">
        <row r="54">
          <cell r="F54">
            <v>388000</v>
          </cell>
          <cell r="G54">
            <v>246000</v>
          </cell>
          <cell r="H54">
            <v>259000</v>
          </cell>
        </row>
      </sheetData>
      <sheetData sheetId="27">
        <row r="48">
          <cell r="F48">
            <v>7800000</v>
          </cell>
          <cell r="G48">
            <v>8000000</v>
          </cell>
          <cell r="H48">
            <v>8000000</v>
          </cell>
        </row>
      </sheetData>
      <sheetData sheetId="28">
        <row r="48">
          <cell r="F48">
            <v>620000</v>
          </cell>
          <cell r="G48">
            <v>820000</v>
          </cell>
          <cell r="H48">
            <v>820000</v>
          </cell>
        </row>
      </sheetData>
      <sheetData sheetId="29">
        <row r="48">
          <cell r="F48">
            <v>950000</v>
          </cell>
          <cell r="G48">
            <v>1150000</v>
          </cell>
          <cell r="H48">
            <v>1150000</v>
          </cell>
        </row>
      </sheetData>
      <sheetData sheetId="30">
        <row r="48">
          <cell r="F48">
            <v>869000</v>
          </cell>
          <cell r="G48">
            <v>1122000</v>
          </cell>
          <cell r="H48">
            <v>1122000</v>
          </cell>
        </row>
      </sheetData>
      <sheetData sheetId="31">
        <row r="54">
          <cell r="F54">
            <v>388000</v>
          </cell>
          <cell r="G54">
            <v>246000</v>
          </cell>
          <cell r="H54">
            <v>259000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W371"/>
      <sheetName val="NW372"/>
      <sheetName val="NW373"/>
      <sheetName val="NW374"/>
      <sheetName val="NW375"/>
      <sheetName val="DC37"/>
      <sheetName val="NW381"/>
      <sheetName val="NW382"/>
      <sheetName val="NW383"/>
      <sheetName val="NW384"/>
      <sheetName val="NW385"/>
      <sheetName val="DC38"/>
      <sheetName val="NW392"/>
      <sheetName val="NW393"/>
      <sheetName val="NW394"/>
      <sheetName val="NW396"/>
      <sheetName val="NW397"/>
      <sheetName val="DC39"/>
      <sheetName val="NW403"/>
      <sheetName val="NW404"/>
      <sheetName val="NW405"/>
      <sheetName val="DC40"/>
    </sheetNames>
    <sheetDataSet>
      <sheetData sheetId="0"/>
      <sheetData sheetId="1"/>
      <sheetData sheetId="2"/>
      <sheetData sheetId="3">
        <row r="48">
          <cell r="F48">
            <v>181965000</v>
          </cell>
          <cell r="G48">
            <v>114967000</v>
          </cell>
          <cell r="H48">
            <v>123968000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8">
          <cell r="F48">
            <v>66794000</v>
          </cell>
          <cell r="G48">
            <v>73304000</v>
          </cell>
          <cell r="H48">
            <v>121237000</v>
          </cell>
        </row>
      </sheetData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PT"/>
      <sheetName val="WC011"/>
      <sheetName val="WC012"/>
      <sheetName val="WC013"/>
      <sheetName val="WC014"/>
      <sheetName val="WC015"/>
      <sheetName val="DC1"/>
      <sheetName val="WC022"/>
      <sheetName val="WC023"/>
      <sheetName val="WC024"/>
      <sheetName val="WC025"/>
      <sheetName val="WC026"/>
      <sheetName val="DC2"/>
      <sheetName val="WC031"/>
      <sheetName val="WC032"/>
      <sheetName val="WC033"/>
      <sheetName val="WC034"/>
      <sheetName val="DC3"/>
      <sheetName val="WC041"/>
      <sheetName val="WC042"/>
      <sheetName val="WC043"/>
      <sheetName val="WC044"/>
      <sheetName val="WC045"/>
      <sheetName val="WC047"/>
      <sheetName val="WC048"/>
      <sheetName val="DC4"/>
      <sheetName val="WC051"/>
      <sheetName val="WC052"/>
      <sheetName val="WC053"/>
      <sheetName val="DC5"/>
    </sheetNames>
    <sheetDataSet>
      <sheetData sheetId="0"/>
      <sheetData sheetId="1">
        <row r="48">
          <cell r="F48">
            <v>230000</v>
          </cell>
          <cell r="G48">
            <v>230000</v>
          </cell>
        </row>
        <row r="49">
          <cell r="F49">
            <v>360000</v>
          </cell>
        </row>
        <row r="54">
          <cell r="F54">
            <v>3938000</v>
          </cell>
          <cell r="G54">
            <v>4159000</v>
          </cell>
          <cell r="H54">
            <v>4388000</v>
          </cell>
        </row>
        <row r="55">
          <cell r="F55">
            <v>345000</v>
          </cell>
        </row>
        <row r="60">
          <cell r="F60">
            <v>313451000</v>
          </cell>
          <cell r="G60">
            <v>326491000</v>
          </cell>
          <cell r="H60">
            <v>344661000</v>
          </cell>
        </row>
        <row r="61">
          <cell r="F61">
            <v>5928000</v>
          </cell>
          <cell r="G61">
            <v>6176000</v>
          </cell>
          <cell r="H61">
            <v>6520000</v>
          </cell>
        </row>
        <row r="62">
          <cell r="F62">
            <v>224414000</v>
          </cell>
          <cell r="G62">
            <v>244224000</v>
          </cell>
          <cell r="H62">
            <v>270814000</v>
          </cell>
        </row>
        <row r="66">
          <cell r="F66">
            <v>374550000</v>
          </cell>
          <cell r="G66">
            <v>534930000</v>
          </cell>
          <cell r="H66">
            <v>539280000</v>
          </cell>
        </row>
        <row r="67">
          <cell r="F67">
            <v>5000000</v>
          </cell>
        </row>
        <row r="68">
          <cell r="F68">
            <v>1500000</v>
          </cell>
          <cell r="G68">
            <v>1500000</v>
          </cell>
          <cell r="H68">
            <v>1500000</v>
          </cell>
        </row>
        <row r="78">
          <cell r="G78">
            <v>3500000</v>
          </cell>
          <cell r="H78">
            <v>3500000</v>
          </cell>
        </row>
        <row r="81">
          <cell r="F81">
            <v>10000000</v>
          </cell>
          <cell r="G81">
            <v>10000000</v>
          </cell>
          <cell r="H81">
            <v>10000000</v>
          </cell>
        </row>
        <row r="82">
          <cell r="F82">
            <v>16000000</v>
          </cell>
        </row>
        <row r="86">
          <cell r="F86">
            <v>48947000</v>
          </cell>
          <cell r="G86">
            <v>47057000</v>
          </cell>
          <cell r="H86">
            <v>49737000</v>
          </cell>
        </row>
        <row r="87">
          <cell r="F87">
            <v>10000000</v>
          </cell>
          <cell r="G87">
            <v>10000000</v>
          </cell>
          <cell r="H87">
            <v>10550000</v>
          </cell>
        </row>
        <row r="88">
          <cell r="F88">
            <v>4770000</v>
          </cell>
          <cell r="G88">
            <v>4989000</v>
          </cell>
          <cell r="H88">
            <v>5223000</v>
          </cell>
        </row>
        <row r="97">
          <cell r="F97">
            <v>1036000</v>
          </cell>
          <cell r="G97">
            <v>1036000</v>
          </cell>
          <cell r="H97">
            <v>1036000</v>
          </cell>
        </row>
      </sheetData>
      <sheetData sheetId="2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24230000</v>
          </cell>
          <cell r="G66">
            <v>65740000</v>
          </cell>
          <cell r="H66">
            <v>56400000</v>
          </cell>
        </row>
        <row r="79">
          <cell r="F79">
            <v>78000</v>
          </cell>
        </row>
        <row r="85">
          <cell r="F85">
            <v>4458000</v>
          </cell>
          <cell r="G85">
            <v>4705000</v>
          </cell>
          <cell r="H85">
            <v>4959000</v>
          </cell>
        </row>
        <row r="86">
          <cell r="F86">
            <v>3240000</v>
          </cell>
          <cell r="G86">
            <v>2783000</v>
          </cell>
          <cell r="H86">
            <v>2936000</v>
          </cell>
        </row>
        <row r="95">
          <cell r="H95">
            <v>110000</v>
          </cell>
        </row>
        <row r="97">
          <cell r="F97">
            <v>111000</v>
          </cell>
          <cell r="G97">
            <v>111000</v>
          </cell>
          <cell r="H97">
            <v>111000</v>
          </cell>
        </row>
      </sheetData>
      <sheetData sheetId="3">
        <row r="48">
          <cell r="F48">
            <v>480000</v>
          </cell>
          <cell r="G48">
            <v>480000</v>
          </cell>
        </row>
        <row r="49">
          <cell r="F49">
            <v>360000</v>
          </cell>
        </row>
        <row r="66">
          <cell r="F66">
            <v>16800000</v>
          </cell>
          <cell r="G66">
            <v>25500000</v>
          </cell>
          <cell r="H66">
            <v>12500000</v>
          </cell>
        </row>
        <row r="79">
          <cell r="F79">
            <v>71000</v>
          </cell>
        </row>
        <row r="85">
          <cell r="F85">
            <v>4400000</v>
          </cell>
          <cell r="G85">
            <v>4643000</v>
          </cell>
          <cell r="H85">
            <v>4894000</v>
          </cell>
        </row>
        <row r="95">
          <cell r="F95">
            <v>110000</v>
          </cell>
          <cell r="G95">
            <v>110000</v>
          </cell>
        </row>
        <row r="97">
          <cell r="F97">
            <v>167000</v>
          </cell>
          <cell r="G97">
            <v>167000</v>
          </cell>
          <cell r="H97">
            <v>167000</v>
          </cell>
        </row>
      </sheetData>
      <sheetData sheetId="4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7000000</v>
          </cell>
          <cell r="G66">
            <v>1140000</v>
          </cell>
        </row>
        <row r="71">
          <cell r="F71">
            <v>1000000</v>
          </cell>
          <cell r="G71">
            <v>2000000</v>
          </cell>
        </row>
        <row r="79">
          <cell r="F79">
            <v>98000</v>
          </cell>
        </row>
        <row r="85">
          <cell r="F85">
            <v>3980000</v>
          </cell>
          <cell r="G85">
            <v>4200000</v>
          </cell>
          <cell r="H85">
            <v>4427000</v>
          </cell>
        </row>
        <row r="86">
          <cell r="F86">
            <v>3275000</v>
          </cell>
          <cell r="G86">
            <v>2819000</v>
          </cell>
          <cell r="H86">
            <v>2974000</v>
          </cell>
        </row>
      </sheetData>
      <sheetData sheetId="5">
        <row r="48">
          <cell r="F48">
            <v>780000</v>
          </cell>
          <cell r="G48">
            <v>280000</v>
          </cell>
        </row>
        <row r="49">
          <cell r="F49">
            <v>360000</v>
          </cell>
        </row>
        <row r="66">
          <cell r="F66">
            <v>34450000</v>
          </cell>
          <cell r="G66">
            <v>41560000</v>
          </cell>
          <cell r="H66">
            <v>52670000</v>
          </cell>
        </row>
        <row r="71">
          <cell r="F71">
            <v>3300000</v>
          </cell>
          <cell r="G71">
            <v>2700000</v>
          </cell>
          <cell r="H71">
            <v>500000</v>
          </cell>
        </row>
        <row r="79">
          <cell r="F79">
            <v>126000</v>
          </cell>
        </row>
        <row r="86">
          <cell r="F86">
            <v>7243000</v>
          </cell>
          <cell r="G86">
            <v>7634000</v>
          </cell>
          <cell r="H86">
            <v>8054000</v>
          </cell>
        </row>
        <row r="89">
          <cell r="F89">
            <v>228000</v>
          </cell>
        </row>
        <row r="95">
          <cell r="G95">
            <v>110000</v>
          </cell>
          <cell r="H95">
            <v>100000</v>
          </cell>
        </row>
        <row r="97">
          <cell r="F97">
            <v>74000</v>
          </cell>
          <cell r="G97">
            <v>74000</v>
          </cell>
          <cell r="H97">
            <v>74000</v>
          </cell>
        </row>
      </sheetData>
      <sheetData sheetId="6">
        <row r="48">
          <cell r="F48">
            <v>430000</v>
          </cell>
          <cell r="G48">
            <v>330000</v>
          </cell>
        </row>
        <row r="49">
          <cell r="F49">
            <v>360000</v>
          </cell>
        </row>
        <row r="66">
          <cell r="F66">
            <v>40220000</v>
          </cell>
          <cell r="G66">
            <v>29480000</v>
          </cell>
          <cell r="H66">
            <v>31800000</v>
          </cell>
        </row>
        <row r="71">
          <cell r="F71">
            <v>2500000</v>
          </cell>
          <cell r="G71">
            <v>4500000</v>
          </cell>
          <cell r="H71">
            <v>2000000</v>
          </cell>
        </row>
        <row r="79">
          <cell r="F79">
            <v>3486000</v>
          </cell>
          <cell r="G79">
            <v>19000000</v>
          </cell>
        </row>
        <row r="85">
          <cell r="F85">
            <v>5040000</v>
          </cell>
          <cell r="G85">
            <v>5319000</v>
          </cell>
          <cell r="H85">
            <v>5606000</v>
          </cell>
        </row>
        <row r="86">
          <cell r="F86">
            <v>3389000</v>
          </cell>
          <cell r="G86">
            <v>3572000</v>
          </cell>
          <cell r="H86">
            <v>3768000</v>
          </cell>
        </row>
        <row r="95">
          <cell r="F95">
            <v>106000</v>
          </cell>
          <cell r="H95">
            <v>100000</v>
          </cell>
        </row>
        <row r="97">
          <cell r="F97">
            <v>37000</v>
          </cell>
          <cell r="G97">
            <v>37000</v>
          </cell>
          <cell r="H97">
            <v>37000</v>
          </cell>
        </row>
      </sheetData>
      <sheetData sheetId="7">
        <row r="48">
          <cell r="F48">
            <v>280000</v>
          </cell>
          <cell r="G48">
            <v>280000</v>
          </cell>
        </row>
        <row r="49">
          <cell r="F49">
            <v>360000</v>
          </cell>
        </row>
        <row r="93">
          <cell r="F93">
            <v>1483000</v>
          </cell>
        </row>
        <row r="97">
          <cell r="F97">
            <v>37000</v>
          </cell>
          <cell r="G97">
            <v>37000</v>
          </cell>
          <cell r="H97">
            <v>37000</v>
          </cell>
        </row>
      </sheetData>
      <sheetData sheetId="8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32839000</v>
          </cell>
          <cell r="G66">
            <v>41430000</v>
          </cell>
          <cell r="H66">
            <v>45200000</v>
          </cell>
        </row>
        <row r="71">
          <cell r="F71">
            <v>2000000</v>
          </cell>
          <cell r="G71">
            <v>2000000</v>
          </cell>
        </row>
        <row r="79">
          <cell r="F79">
            <v>2119000</v>
          </cell>
          <cell r="G79">
            <v>14000000</v>
          </cell>
          <cell r="H79">
            <v>3000000</v>
          </cell>
        </row>
        <row r="85">
          <cell r="F85">
            <v>5960000</v>
          </cell>
          <cell r="G85">
            <v>6290000</v>
          </cell>
          <cell r="H85">
            <v>6630000</v>
          </cell>
        </row>
        <row r="86">
          <cell r="F86">
            <v>3382000</v>
          </cell>
          <cell r="G86">
            <v>2932000</v>
          </cell>
          <cell r="H86">
            <v>3093000</v>
          </cell>
        </row>
        <row r="89">
          <cell r="F89">
            <v>300000</v>
          </cell>
        </row>
        <row r="95">
          <cell r="H95">
            <v>110000</v>
          </cell>
        </row>
        <row r="97">
          <cell r="F97">
            <v>148000</v>
          </cell>
          <cell r="G97">
            <v>148000</v>
          </cell>
          <cell r="H97">
            <v>148000</v>
          </cell>
        </row>
      </sheetData>
      <sheetData sheetId="9">
        <row r="48">
          <cell r="F48">
            <v>255000</v>
          </cell>
          <cell r="G48">
            <v>255000</v>
          </cell>
        </row>
        <row r="49">
          <cell r="F49">
            <v>360000</v>
          </cell>
        </row>
        <row r="66">
          <cell r="F66">
            <v>101810000</v>
          </cell>
          <cell r="G66">
            <v>134020000</v>
          </cell>
          <cell r="H66">
            <v>60160000</v>
          </cell>
        </row>
        <row r="79">
          <cell r="F79">
            <v>38647000</v>
          </cell>
          <cell r="G79">
            <v>16000000</v>
          </cell>
          <cell r="H79">
            <v>60000000</v>
          </cell>
        </row>
        <row r="86">
          <cell r="F86">
            <v>21736000</v>
          </cell>
          <cell r="G86">
            <v>17639000</v>
          </cell>
          <cell r="H86">
            <v>18609000</v>
          </cell>
        </row>
        <row r="89">
          <cell r="F89">
            <v>228000</v>
          </cell>
        </row>
        <row r="93">
          <cell r="F93">
            <v>1483000</v>
          </cell>
        </row>
        <row r="97">
          <cell r="F97">
            <v>111000</v>
          </cell>
          <cell r="G97">
            <v>111000</v>
          </cell>
          <cell r="H97">
            <v>111000</v>
          </cell>
        </row>
      </sheetData>
      <sheetData sheetId="10">
        <row r="48">
          <cell r="F48">
            <v>255000</v>
          </cell>
          <cell r="G48">
            <v>255000</v>
          </cell>
        </row>
        <row r="49">
          <cell r="F49">
            <v>360000</v>
          </cell>
        </row>
        <row r="66">
          <cell r="F66">
            <v>48094000</v>
          </cell>
          <cell r="G66">
            <v>39280000</v>
          </cell>
          <cell r="H66">
            <v>41000000</v>
          </cell>
        </row>
        <row r="71">
          <cell r="G71">
            <v>1500000</v>
          </cell>
          <cell r="H71">
            <v>2500000</v>
          </cell>
        </row>
        <row r="77">
          <cell r="F77">
            <v>600000</v>
          </cell>
          <cell r="G77">
            <v>600000</v>
          </cell>
          <cell r="H77">
            <v>600000</v>
          </cell>
        </row>
        <row r="79">
          <cell r="F79">
            <v>371000</v>
          </cell>
        </row>
        <row r="86">
          <cell r="F86">
            <v>12210000</v>
          </cell>
          <cell r="G86">
            <v>12869000</v>
          </cell>
          <cell r="H86">
            <v>13577000</v>
          </cell>
        </row>
        <row r="93">
          <cell r="F93">
            <v>3003000</v>
          </cell>
        </row>
        <row r="97">
          <cell r="F97">
            <v>56000</v>
          </cell>
          <cell r="G97">
            <v>56000</v>
          </cell>
          <cell r="H97">
            <v>56000</v>
          </cell>
        </row>
      </sheetData>
      <sheetData sheetId="11">
        <row r="48">
          <cell r="F48">
            <v>280000</v>
          </cell>
          <cell r="G48">
            <v>280000</v>
          </cell>
        </row>
        <row r="49">
          <cell r="F49">
            <v>360000</v>
          </cell>
        </row>
        <row r="66">
          <cell r="F66">
            <v>118080000</v>
          </cell>
          <cell r="G66">
            <v>108300000</v>
          </cell>
          <cell r="H66">
            <v>45000000</v>
          </cell>
        </row>
        <row r="71">
          <cell r="F71">
            <v>3200000</v>
          </cell>
          <cell r="G71">
            <v>2950000</v>
          </cell>
          <cell r="H71">
            <v>950000</v>
          </cell>
        </row>
        <row r="79">
          <cell r="F79">
            <v>150000</v>
          </cell>
        </row>
        <row r="86">
          <cell r="F86">
            <v>9517000</v>
          </cell>
          <cell r="G86">
            <v>9504000</v>
          </cell>
          <cell r="H86">
            <v>10027000</v>
          </cell>
        </row>
        <row r="95">
          <cell r="F95">
            <v>100000</v>
          </cell>
          <cell r="H95">
            <v>106000</v>
          </cell>
        </row>
        <row r="97">
          <cell r="F97">
            <v>93000</v>
          </cell>
          <cell r="G97">
            <v>93000</v>
          </cell>
          <cell r="H97">
            <v>93000</v>
          </cell>
        </row>
      </sheetData>
      <sheetData sheetId="12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20290000</v>
          </cell>
          <cell r="G66">
            <v>21160000</v>
          </cell>
          <cell r="H66">
            <v>19630000</v>
          </cell>
        </row>
        <row r="79">
          <cell r="F79">
            <v>145000</v>
          </cell>
        </row>
        <row r="85">
          <cell r="F85">
            <v>5700000</v>
          </cell>
          <cell r="G85">
            <v>6015000</v>
          </cell>
          <cell r="H85">
            <v>6340000</v>
          </cell>
        </row>
        <row r="86">
          <cell r="F86">
            <v>3210000</v>
          </cell>
          <cell r="G86">
            <v>3383000</v>
          </cell>
          <cell r="H86">
            <v>3569000</v>
          </cell>
        </row>
        <row r="97">
          <cell r="F97">
            <v>19000</v>
          </cell>
          <cell r="G97">
            <v>19000</v>
          </cell>
          <cell r="H97">
            <v>19000</v>
          </cell>
        </row>
      </sheetData>
      <sheetData sheetId="13">
        <row r="48">
          <cell r="F48">
            <v>480000</v>
          </cell>
          <cell r="G48">
            <v>280000</v>
          </cell>
        </row>
        <row r="49">
          <cell r="F49">
            <v>360000</v>
          </cell>
        </row>
        <row r="77">
          <cell r="F77">
            <v>900000</v>
          </cell>
          <cell r="G77">
            <v>900000</v>
          </cell>
          <cell r="H77">
            <v>900000</v>
          </cell>
        </row>
        <row r="97">
          <cell r="F97">
            <v>74000</v>
          </cell>
          <cell r="G97">
            <v>74000</v>
          </cell>
          <cell r="H97">
            <v>74000</v>
          </cell>
        </row>
      </sheetData>
      <sheetData sheetId="14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61255000</v>
          </cell>
          <cell r="G66">
            <v>76869000</v>
          </cell>
          <cell r="H66">
            <v>64500000</v>
          </cell>
        </row>
        <row r="79">
          <cell r="F79">
            <v>117000</v>
          </cell>
        </row>
        <row r="85">
          <cell r="F85">
            <v>6000000</v>
          </cell>
          <cell r="G85">
            <v>6331000</v>
          </cell>
          <cell r="H85">
            <v>6673000</v>
          </cell>
        </row>
        <row r="86">
          <cell r="F86">
            <v>3300000</v>
          </cell>
          <cell r="G86">
            <v>3478000</v>
          </cell>
          <cell r="H86">
            <v>3669000</v>
          </cell>
        </row>
        <row r="89">
          <cell r="F89">
            <v>401000</v>
          </cell>
        </row>
        <row r="95">
          <cell r="G95">
            <v>106000</v>
          </cell>
        </row>
        <row r="97">
          <cell r="F97">
            <v>130000</v>
          </cell>
          <cell r="G97">
            <v>130000</v>
          </cell>
          <cell r="H97">
            <v>130000</v>
          </cell>
        </row>
      </sheetData>
      <sheetData sheetId="15">
        <row r="48">
          <cell r="F48">
            <v>280000</v>
          </cell>
          <cell r="G48">
            <v>280000</v>
          </cell>
        </row>
        <row r="49">
          <cell r="F49">
            <v>360000</v>
          </cell>
        </row>
        <row r="66">
          <cell r="F66">
            <v>59100000</v>
          </cell>
          <cell r="G66">
            <v>81140000</v>
          </cell>
          <cell r="H66">
            <v>69000000</v>
          </cell>
        </row>
        <row r="79">
          <cell r="F79">
            <v>137000</v>
          </cell>
        </row>
        <row r="86">
          <cell r="F86">
            <v>6747000</v>
          </cell>
          <cell r="G86">
            <v>7111000</v>
          </cell>
          <cell r="H86">
            <v>7502000</v>
          </cell>
        </row>
        <row r="95">
          <cell r="F95">
            <v>100000</v>
          </cell>
          <cell r="H95">
            <v>100000</v>
          </cell>
        </row>
        <row r="97">
          <cell r="F97">
            <v>74000</v>
          </cell>
          <cell r="G97">
            <v>74000</v>
          </cell>
          <cell r="H97">
            <v>74000</v>
          </cell>
        </row>
      </sheetData>
      <sheetData sheetId="16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34560000</v>
          </cell>
          <cell r="G66">
            <v>50530000</v>
          </cell>
          <cell r="H66">
            <v>48540000</v>
          </cell>
        </row>
        <row r="71">
          <cell r="F71">
            <v>1000000</v>
          </cell>
          <cell r="G71">
            <v>2000000</v>
          </cell>
          <cell r="H71">
            <v>1000000</v>
          </cell>
        </row>
        <row r="79">
          <cell r="F79">
            <v>83000</v>
          </cell>
        </row>
        <row r="85">
          <cell r="F85">
            <v>5710000</v>
          </cell>
          <cell r="G85">
            <v>6026000</v>
          </cell>
          <cell r="H85">
            <v>6351000</v>
          </cell>
        </row>
        <row r="86">
          <cell r="F86">
            <v>1200000</v>
          </cell>
        </row>
        <row r="89">
          <cell r="F89">
            <v>108000</v>
          </cell>
        </row>
        <row r="95">
          <cell r="G95">
            <v>100000</v>
          </cell>
          <cell r="H95">
            <v>100000</v>
          </cell>
        </row>
        <row r="97">
          <cell r="F97">
            <v>56000</v>
          </cell>
          <cell r="G97">
            <v>56000</v>
          </cell>
          <cell r="H97">
            <v>56000</v>
          </cell>
        </row>
      </sheetData>
      <sheetData sheetId="17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9780000</v>
          </cell>
          <cell r="G66">
            <v>15730000</v>
          </cell>
          <cell r="H66">
            <v>6000000</v>
          </cell>
        </row>
        <row r="79">
          <cell r="F79">
            <v>50000</v>
          </cell>
        </row>
        <row r="85">
          <cell r="F85">
            <v>5026000</v>
          </cell>
          <cell r="G85">
            <v>5304000</v>
          </cell>
          <cell r="H85">
            <v>5590000</v>
          </cell>
        </row>
        <row r="95">
          <cell r="H95">
            <v>100000</v>
          </cell>
        </row>
      </sheetData>
      <sheetData sheetId="18">
        <row r="48">
          <cell r="F48">
            <v>280000</v>
          </cell>
          <cell r="G48">
            <v>280000</v>
          </cell>
        </row>
        <row r="49">
          <cell r="F49">
            <v>360000</v>
          </cell>
        </row>
        <row r="93">
          <cell r="F93">
            <v>1483000</v>
          </cell>
        </row>
        <row r="97">
          <cell r="F97">
            <v>56000</v>
          </cell>
          <cell r="G97">
            <v>56000</v>
          </cell>
          <cell r="H97">
            <v>56000</v>
          </cell>
        </row>
      </sheetData>
      <sheetData sheetId="19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380000</v>
          </cell>
        </row>
        <row r="79">
          <cell r="F79">
            <v>50000</v>
          </cell>
        </row>
        <row r="85">
          <cell r="F85">
            <v>2070000</v>
          </cell>
          <cell r="G85">
            <v>2184000</v>
          </cell>
          <cell r="H85">
            <v>2302000</v>
          </cell>
        </row>
        <row r="95">
          <cell r="F95">
            <v>110000</v>
          </cell>
        </row>
        <row r="97">
          <cell r="F97">
            <v>111000</v>
          </cell>
          <cell r="G97">
            <v>111000</v>
          </cell>
          <cell r="H97">
            <v>111000</v>
          </cell>
        </row>
      </sheetData>
      <sheetData sheetId="20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750000</v>
          </cell>
          <cell r="G66">
            <v>24780000</v>
          </cell>
          <cell r="H66">
            <v>14250000</v>
          </cell>
        </row>
        <row r="79">
          <cell r="F79">
            <v>110000</v>
          </cell>
        </row>
        <row r="85">
          <cell r="F85">
            <v>5300000</v>
          </cell>
          <cell r="G85">
            <v>5593000</v>
          </cell>
          <cell r="H85">
            <v>5895000</v>
          </cell>
        </row>
        <row r="86">
          <cell r="F86">
            <v>3424000</v>
          </cell>
          <cell r="G86">
            <v>3609000</v>
          </cell>
          <cell r="H86">
            <v>3807000</v>
          </cell>
        </row>
        <row r="95">
          <cell r="G95">
            <v>100000</v>
          </cell>
        </row>
        <row r="97">
          <cell r="F97">
            <v>19000</v>
          </cell>
          <cell r="G97">
            <v>19000</v>
          </cell>
          <cell r="H97">
            <v>19000</v>
          </cell>
        </row>
      </sheetData>
      <sheetData sheetId="21">
        <row r="48">
          <cell r="F48">
            <v>280000</v>
          </cell>
          <cell r="G48">
            <v>280000</v>
          </cell>
        </row>
        <row r="49">
          <cell r="F49">
            <v>360000</v>
          </cell>
        </row>
        <row r="66">
          <cell r="F66">
            <v>35700000</v>
          </cell>
          <cell r="G66">
            <v>62180000</v>
          </cell>
          <cell r="H66">
            <v>69060000</v>
          </cell>
        </row>
        <row r="71">
          <cell r="F71">
            <v>2000000</v>
          </cell>
          <cell r="G71">
            <v>500000</v>
          </cell>
        </row>
        <row r="79">
          <cell r="F79">
            <v>1059000</v>
          </cell>
          <cell r="G79">
            <v>4000000</v>
          </cell>
          <cell r="H79">
            <v>12000000</v>
          </cell>
        </row>
        <row r="86">
          <cell r="F86">
            <v>8360000</v>
          </cell>
          <cell r="G86">
            <v>8811000</v>
          </cell>
          <cell r="H86">
            <v>9296000</v>
          </cell>
        </row>
        <row r="95">
          <cell r="G95">
            <v>100000</v>
          </cell>
        </row>
        <row r="97">
          <cell r="F97">
            <v>56000</v>
          </cell>
          <cell r="G97">
            <v>56000</v>
          </cell>
          <cell r="H97">
            <v>56000</v>
          </cell>
        </row>
      </sheetData>
      <sheetData sheetId="22">
        <row r="48">
          <cell r="F48">
            <v>255000</v>
          </cell>
          <cell r="G48">
            <v>255000</v>
          </cell>
        </row>
        <row r="49">
          <cell r="F49">
            <v>360000</v>
          </cell>
        </row>
        <row r="66">
          <cell r="F66">
            <v>141520000</v>
          </cell>
          <cell r="G66">
            <v>122660000</v>
          </cell>
          <cell r="H66">
            <v>145560000</v>
          </cell>
        </row>
        <row r="77">
          <cell r="F77">
            <v>600000</v>
          </cell>
          <cell r="G77">
            <v>600000</v>
          </cell>
          <cell r="H77">
            <v>600000</v>
          </cell>
        </row>
        <row r="79">
          <cell r="F79">
            <v>5364000</v>
          </cell>
        </row>
        <row r="80">
          <cell r="F80">
            <v>101086000</v>
          </cell>
          <cell r="G80">
            <v>106747000</v>
          </cell>
          <cell r="H80">
            <v>112618000</v>
          </cell>
        </row>
        <row r="86">
          <cell r="F86">
            <v>9239000</v>
          </cell>
          <cell r="G86">
            <v>9740000</v>
          </cell>
          <cell r="H86">
            <v>10276000</v>
          </cell>
        </row>
        <row r="89">
          <cell r="F89">
            <v>228000</v>
          </cell>
        </row>
        <row r="95">
          <cell r="F95">
            <v>200000</v>
          </cell>
          <cell r="G95">
            <v>200000</v>
          </cell>
        </row>
        <row r="97">
          <cell r="F97">
            <v>93000</v>
          </cell>
          <cell r="G97">
            <v>93000</v>
          </cell>
          <cell r="H97">
            <v>93000</v>
          </cell>
        </row>
      </sheetData>
      <sheetData sheetId="23">
        <row r="48">
          <cell r="F48">
            <v>780000</v>
          </cell>
          <cell r="G48">
            <v>780000</v>
          </cell>
        </row>
        <row r="49">
          <cell r="F49">
            <v>360000</v>
          </cell>
        </row>
        <row r="66">
          <cell r="F66">
            <v>21346000</v>
          </cell>
          <cell r="G66">
            <v>29500000</v>
          </cell>
          <cell r="H66">
            <v>27290000</v>
          </cell>
        </row>
        <row r="79">
          <cell r="F79">
            <v>116000</v>
          </cell>
        </row>
        <row r="86">
          <cell r="F86">
            <v>7658000</v>
          </cell>
          <cell r="G86">
            <v>11963000</v>
          </cell>
          <cell r="H86">
            <v>6292000</v>
          </cell>
        </row>
        <row r="95">
          <cell r="G95">
            <v>110000</v>
          </cell>
        </row>
        <row r="97">
          <cell r="F97">
            <v>56000</v>
          </cell>
          <cell r="G97">
            <v>56000</v>
          </cell>
          <cell r="H97">
            <v>56000</v>
          </cell>
        </row>
      </sheetData>
      <sheetData sheetId="24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60000000</v>
          </cell>
          <cell r="G66">
            <v>39580000</v>
          </cell>
          <cell r="H66">
            <v>26000000</v>
          </cell>
        </row>
        <row r="71">
          <cell r="G71">
            <v>2000000</v>
          </cell>
          <cell r="H71">
            <v>2000000</v>
          </cell>
        </row>
        <row r="79">
          <cell r="F79">
            <v>853000</v>
          </cell>
        </row>
        <row r="85">
          <cell r="F85">
            <v>8950000</v>
          </cell>
          <cell r="G85">
            <v>9445000</v>
          </cell>
          <cell r="H85">
            <v>9955000</v>
          </cell>
        </row>
        <row r="86">
          <cell r="F86">
            <v>1926000</v>
          </cell>
          <cell r="G86">
            <v>2030000</v>
          </cell>
          <cell r="H86">
            <v>2142000</v>
          </cell>
        </row>
        <row r="95">
          <cell r="F95">
            <v>100000</v>
          </cell>
        </row>
        <row r="97">
          <cell r="F97">
            <v>19000</v>
          </cell>
          <cell r="G97">
            <v>19000</v>
          </cell>
          <cell r="H97">
            <v>19000</v>
          </cell>
        </row>
      </sheetData>
      <sheetData sheetId="25">
        <row r="48">
          <cell r="F48">
            <v>849000</v>
          </cell>
          <cell r="G48">
            <v>564000</v>
          </cell>
        </row>
        <row r="49">
          <cell r="F49">
            <v>360000</v>
          </cell>
        </row>
        <row r="66">
          <cell r="F66">
            <v>70564000</v>
          </cell>
          <cell r="G66">
            <v>44200000</v>
          </cell>
          <cell r="H66">
            <v>9750000</v>
          </cell>
        </row>
        <row r="79">
          <cell r="F79">
            <v>86000</v>
          </cell>
        </row>
        <row r="86">
          <cell r="F86">
            <v>8711000</v>
          </cell>
          <cell r="G86">
            <v>9181000</v>
          </cell>
          <cell r="H86">
            <v>9686000</v>
          </cell>
        </row>
        <row r="97">
          <cell r="F97">
            <v>56000</v>
          </cell>
          <cell r="G97">
            <v>56000</v>
          </cell>
          <cell r="H97">
            <v>56000</v>
          </cell>
        </row>
      </sheetData>
      <sheetData sheetId="26">
        <row r="48">
          <cell r="F48">
            <v>280000</v>
          </cell>
          <cell r="G48">
            <v>280000</v>
          </cell>
        </row>
        <row r="49">
          <cell r="F49">
            <v>360000</v>
          </cell>
        </row>
        <row r="77">
          <cell r="F77">
            <v>900000</v>
          </cell>
          <cell r="G77">
            <v>900000</v>
          </cell>
          <cell r="H77">
            <v>900000</v>
          </cell>
        </row>
        <row r="93">
          <cell r="F93">
            <v>1483000</v>
          </cell>
        </row>
      </sheetData>
      <sheetData sheetId="27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79">
          <cell r="F79">
            <v>50000</v>
          </cell>
        </row>
        <row r="85">
          <cell r="F85">
            <v>1260000</v>
          </cell>
          <cell r="G85">
            <v>1330000</v>
          </cell>
          <cell r="H85">
            <v>1402000</v>
          </cell>
        </row>
        <row r="89">
          <cell r="F89">
            <v>108000</v>
          </cell>
        </row>
        <row r="95">
          <cell r="H95">
            <v>110000</v>
          </cell>
        </row>
        <row r="97">
          <cell r="F97">
            <v>93000</v>
          </cell>
          <cell r="G97">
            <v>93000</v>
          </cell>
          <cell r="H97">
            <v>93000</v>
          </cell>
        </row>
      </sheetData>
      <sheetData sheetId="28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18590000</v>
          </cell>
          <cell r="G66">
            <v>12480000</v>
          </cell>
          <cell r="H66">
            <v>27040000</v>
          </cell>
        </row>
        <row r="71">
          <cell r="G71">
            <v>1500000</v>
          </cell>
          <cell r="H71">
            <v>2500000</v>
          </cell>
        </row>
        <row r="79">
          <cell r="F79">
            <v>50000</v>
          </cell>
        </row>
        <row r="85">
          <cell r="F85">
            <v>685000</v>
          </cell>
          <cell r="G85">
            <v>723000</v>
          </cell>
          <cell r="H85">
            <v>762000</v>
          </cell>
        </row>
        <row r="86">
          <cell r="F86">
            <v>917000</v>
          </cell>
          <cell r="G86">
            <v>967000</v>
          </cell>
          <cell r="H86">
            <v>1020000</v>
          </cell>
        </row>
        <row r="95">
          <cell r="F95">
            <v>110000</v>
          </cell>
          <cell r="H95">
            <v>110000</v>
          </cell>
        </row>
        <row r="97">
          <cell r="F97">
            <v>74000</v>
          </cell>
          <cell r="G97">
            <v>74000</v>
          </cell>
          <cell r="H97">
            <v>74000</v>
          </cell>
        </row>
      </sheetData>
      <sheetData sheetId="29">
        <row r="48">
          <cell r="F48">
            <v>330000</v>
          </cell>
          <cell r="G48">
            <v>330000</v>
          </cell>
        </row>
        <row r="49">
          <cell r="F49">
            <v>360000</v>
          </cell>
        </row>
        <row r="66">
          <cell r="F66">
            <v>35160000</v>
          </cell>
          <cell r="G66">
            <v>32700000</v>
          </cell>
          <cell r="H66">
            <v>30020000</v>
          </cell>
        </row>
        <row r="79">
          <cell r="F79">
            <v>5490000</v>
          </cell>
        </row>
        <row r="85">
          <cell r="F85">
            <v>5550000</v>
          </cell>
          <cell r="G85">
            <v>5857000</v>
          </cell>
          <cell r="H85">
            <v>6172000</v>
          </cell>
        </row>
        <row r="95">
          <cell r="F95">
            <v>110000</v>
          </cell>
          <cell r="G95">
            <v>110000</v>
          </cell>
        </row>
        <row r="97">
          <cell r="F97">
            <v>204000</v>
          </cell>
          <cell r="G97">
            <v>204000</v>
          </cell>
          <cell r="H97">
            <v>204000</v>
          </cell>
        </row>
      </sheetData>
      <sheetData sheetId="30">
        <row r="48">
          <cell r="F48">
            <v>280000</v>
          </cell>
          <cell r="G48">
            <v>280000</v>
          </cell>
        </row>
        <row r="49">
          <cell r="F49">
            <v>360000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Normal="100" workbookViewId="0">
      <selection activeCell="E46" sqref="E46"/>
    </sheetView>
  </sheetViews>
  <sheetFormatPr defaultRowHeight="12.75" x14ac:dyDescent="0.2"/>
  <cols>
    <col min="1" max="1" width="1.140625" style="44" customWidth="1"/>
    <col min="2" max="3" width="1.28515625" style="44" customWidth="1"/>
    <col min="4" max="4" width="1.140625" style="44" customWidth="1"/>
    <col min="5" max="5" width="68.5703125" style="44" customWidth="1"/>
    <col min="6" max="8" width="13.7109375" style="44" customWidth="1"/>
    <col min="9" max="256" width="9.140625" style="44"/>
    <col min="257" max="260" width="1.7109375" style="44" customWidth="1"/>
    <col min="261" max="261" width="68.5703125" style="44" customWidth="1"/>
    <col min="262" max="264" width="13.7109375" style="44" customWidth="1"/>
    <col min="265" max="512" width="9.140625" style="44"/>
    <col min="513" max="516" width="1.7109375" style="44" customWidth="1"/>
    <col min="517" max="517" width="68.5703125" style="44" customWidth="1"/>
    <col min="518" max="520" width="13.7109375" style="44" customWidth="1"/>
    <col min="521" max="768" width="9.140625" style="44"/>
    <col min="769" max="772" width="1.7109375" style="44" customWidth="1"/>
    <col min="773" max="773" width="68.5703125" style="44" customWidth="1"/>
    <col min="774" max="776" width="13.7109375" style="44" customWidth="1"/>
    <col min="777" max="1024" width="9.140625" style="44"/>
    <col min="1025" max="1028" width="1.7109375" style="44" customWidth="1"/>
    <col min="1029" max="1029" width="68.5703125" style="44" customWidth="1"/>
    <col min="1030" max="1032" width="13.7109375" style="44" customWidth="1"/>
    <col min="1033" max="1280" width="9.140625" style="44"/>
    <col min="1281" max="1284" width="1.7109375" style="44" customWidth="1"/>
    <col min="1285" max="1285" width="68.5703125" style="44" customWidth="1"/>
    <col min="1286" max="1288" width="13.7109375" style="44" customWidth="1"/>
    <col min="1289" max="1536" width="9.140625" style="44"/>
    <col min="1537" max="1540" width="1.7109375" style="44" customWidth="1"/>
    <col min="1541" max="1541" width="68.5703125" style="44" customWidth="1"/>
    <col min="1542" max="1544" width="13.7109375" style="44" customWidth="1"/>
    <col min="1545" max="1792" width="9.140625" style="44"/>
    <col min="1793" max="1796" width="1.7109375" style="44" customWidth="1"/>
    <col min="1797" max="1797" width="68.5703125" style="44" customWidth="1"/>
    <col min="1798" max="1800" width="13.7109375" style="44" customWidth="1"/>
    <col min="1801" max="2048" width="9.140625" style="44"/>
    <col min="2049" max="2052" width="1.7109375" style="44" customWidth="1"/>
    <col min="2053" max="2053" width="68.5703125" style="44" customWidth="1"/>
    <col min="2054" max="2056" width="13.7109375" style="44" customWidth="1"/>
    <col min="2057" max="2304" width="9.140625" style="44"/>
    <col min="2305" max="2308" width="1.7109375" style="44" customWidth="1"/>
    <col min="2309" max="2309" width="68.5703125" style="44" customWidth="1"/>
    <col min="2310" max="2312" width="13.7109375" style="44" customWidth="1"/>
    <col min="2313" max="2560" width="9.140625" style="44"/>
    <col min="2561" max="2564" width="1.7109375" style="44" customWidth="1"/>
    <col min="2565" max="2565" width="68.5703125" style="44" customWidth="1"/>
    <col min="2566" max="2568" width="13.7109375" style="44" customWidth="1"/>
    <col min="2569" max="2816" width="9.140625" style="44"/>
    <col min="2817" max="2820" width="1.7109375" style="44" customWidth="1"/>
    <col min="2821" max="2821" width="68.5703125" style="44" customWidth="1"/>
    <col min="2822" max="2824" width="13.7109375" style="44" customWidth="1"/>
    <col min="2825" max="3072" width="9.140625" style="44"/>
    <col min="3073" max="3076" width="1.7109375" style="44" customWidth="1"/>
    <col min="3077" max="3077" width="68.5703125" style="44" customWidth="1"/>
    <col min="3078" max="3080" width="13.7109375" style="44" customWidth="1"/>
    <col min="3081" max="3328" width="9.140625" style="44"/>
    <col min="3329" max="3332" width="1.7109375" style="44" customWidth="1"/>
    <col min="3333" max="3333" width="68.5703125" style="44" customWidth="1"/>
    <col min="3334" max="3336" width="13.7109375" style="44" customWidth="1"/>
    <col min="3337" max="3584" width="9.140625" style="44"/>
    <col min="3585" max="3588" width="1.7109375" style="44" customWidth="1"/>
    <col min="3589" max="3589" width="68.5703125" style="44" customWidth="1"/>
    <col min="3590" max="3592" width="13.7109375" style="44" customWidth="1"/>
    <col min="3593" max="3840" width="9.140625" style="44"/>
    <col min="3841" max="3844" width="1.7109375" style="44" customWidth="1"/>
    <col min="3845" max="3845" width="68.5703125" style="44" customWidth="1"/>
    <col min="3846" max="3848" width="13.7109375" style="44" customWidth="1"/>
    <col min="3849" max="4096" width="9.140625" style="44"/>
    <col min="4097" max="4100" width="1.7109375" style="44" customWidth="1"/>
    <col min="4101" max="4101" width="68.5703125" style="44" customWidth="1"/>
    <col min="4102" max="4104" width="13.7109375" style="44" customWidth="1"/>
    <col min="4105" max="4352" width="9.140625" style="44"/>
    <col min="4353" max="4356" width="1.7109375" style="44" customWidth="1"/>
    <col min="4357" max="4357" width="68.5703125" style="44" customWidth="1"/>
    <col min="4358" max="4360" width="13.7109375" style="44" customWidth="1"/>
    <col min="4361" max="4608" width="9.140625" style="44"/>
    <col min="4609" max="4612" width="1.7109375" style="44" customWidth="1"/>
    <col min="4613" max="4613" width="68.5703125" style="44" customWidth="1"/>
    <col min="4614" max="4616" width="13.7109375" style="44" customWidth="1"/>
    <col min="4617" max="4864" width="9.140625" style="44"/>
    <col min="4865" max="4868" width="1.7109375" style="44" customWidth="1"/>
    <col min="4869" max="4869" width="68.5703125" style="44" customWidth="1"/>
    <col min="4870" max="4872" width="13.7109375" style="44" customWidth="1"/>
    <col min="4873" max="5120" width="9.140625" style="44"/>
    <col min="5121" max="5124" width="1.7109375" style="44" customWidth="1"/>
    <col min="5125" max="5125" width="68.5703125" style="44" customWidth="1"/>
    <col min="5126" max="5128" width="13.7109375" style="44" customWidth="1"/>
    <col min="5129" max="5376" width="9.140625" style="44"/>
    <col min="5377" max="5380" width="1.7109375" style="44" customWidth="1"/>
    <col min="5381" max="5381" width="68.5703125" style="44" customWidth="1"/>
    <col min="5382" max="5384" width="13.7109375" style="44" customWidth="1"/>
    <col min="5385" max="5632" width="9.140625" style="44"/>
    <col min="5633" max="5636" width="1.7109375" style="44" customWidth="1"/>
    <col min="5637" max="5637" width="68.5703125" style="44" customWidth="1"/>
    <col min="5638" max="5640" width="13.7109375" style="44" customWidth="1"/>
    <col min="5641" max="5888" width="9.140625" style="44"/>
    <col min="5889" max="5892" width="1.7109375" style="44" customWidth="1"/>
    <col min="5893" max="5893" width="68.5703125" style="44" customWidth="1"/>
    <col min="5894" max="5896" width="13.7109375" style="44" customWidth="1"/>
    <col min="5897" max="6144" width="9.140625" style="44"/>
    <col min="6145" max="6148" width="1.7109375" style="44" customWidth="1"/>
    <col min="6149" max="6149" width="68.5703125" style="44" customWidth="1"/>
    <col min="6150" max="6152" width="13.7109375" style="44" customWidth="1"/>
    <col min="6153" max="6400" width="9.140625" style="44"/>
    <col min="6401" max="6404" width="1.7109375" style="44" customWidth="1"/>
    <col min="6405" max="6405" width="68.5703125" style="44" customWidth="1"/>
    <col min="6406" max="6408" width="13.7109375" style="44" customWidth="1"/>
    <col min="6409" max="6656" width="9.140625" style="44"/>
    <col min="6657" max="6660" width="1.7109375" style="44" customWidth="1"/>
    <col min="6661" max="6661" width="68.5703125" style="44" customWidth="1"/>
    <col min="6662" max="6664" width="13.7109375" style="44" customWidth="1"/>
    <col min="6665" max="6912" width="9.140625" style="44"/>
    <col min="6913" max="6916" width="1.7109375" style="44" customWidth="1"/>
    <col min="6917" max="6917" width="68.5703125" style="44" customWidth="1"/>
    <col min="6918" max="6920" width="13.7109375" style="44" customWidth="1"/>
    <col min="6921" max="7168" width="9.140625" style="44"/>
    <col min="7169" max="7172" width="1.7109375" style="44" customWidth="1"/>
    <col min="7173" max="7173" width="68.5703125" style="44" customWidth="1"/>
    <col min="7174" max="7176" width="13.7109375" style="44" customWidth="1"/>
    <col min="7177" max="7424" width="9.140625" style="44"/>
    <col min="7425" max="7428" width="1.7109375" style="44" customWidth="1"/>
    <col min="7429" max="7429" width="68.5703125" style="44" customWidth="1"/>
    <col min="7430" max="7432" width="13.7109375" style="44" customWidth="1"/>
    <col min="7433" max="7680" width="9.140625" style="44"/>
    <col min="7681" max="7684" width="1.7109375" style="44" customWidth="1"/>
    <col min="7685" max="7685" width="68.5703125" style="44" customWidth="1"/>
    <col min="7686" max="7688" width="13.7109375" style="44" customWidth="1"/>
    <col min="7689" max="7936" width="9.140625" style="44"/>
    <col min="7937" max="7940" width="1.7109375" style="44" customWidth="1"/>
    <col min="7941" max="7941" width="68.5703125" style="44" customWidth="1"/>
    <col min="7942" max="7944" width="13.7109375" style="44" customWidth="1"/>
    <col min="7945" max="8192" width="9.140625" style="44"/>
    <col min="8193" max="8196" width="1.7109375" style="44" customWidth="1"/>
    <col min="8197" max="8197" width="68.5703125" style="44" customWidth="1"/>
    <col min="8198" max="8200" width="13.7109375" style="44" customWidth="1"/>
    <col min="8201" max="8448" width="9.140625" style="44"/>
    <col min="8449" max="8452" width="1.7109375" style="44" customWidth="1"/>
    <col min="8453" max="8453" width="68.5703125" style="44" customWidth="1"/>
    <col min="8454" max="8456" width="13.7109375" style="44" customWidth="1"/>
    <col min="8457" max="8704" width="9.140625" style="44"/>
    <col min="8705" max="8708" width="1.7109375" style="44" customWidth="1"/>
    <col min="8709" max="8709" width="68.5703125" style="44" customWidth="1"/>
    <col min="8710" max="8712" width="13.7109375" style="44" customWidth="1"/>
    <col min="8713" max="8960" width="9.140625" style="44"/>
    <col min="8961" max="8964" width="1.7109375" style="44" customWidth="1"/>
    <col min="8965" max="8965" width="68.5703125" style="44" customWidth="1"/>
    <col min="8966" max="8968" width="13.7109375" style="44" customWidth="1"/>
    <col min="8969" max="9216" width="9.140625" style="44"/>
    <col min="9217" max="9220" width="1.7109375" style="44" customWidth="1"/>
    <col min="9221" max="9221" width="68.5703125" style="44" customWidth="1"/>
    <col min="9222" max="9224" width="13.7109375" style="44" customWidth="1"/>
    <col min="9225" max="9472" width="9.140625" style="44"/>
    <col min="9473" max="9476" width="1.7109375" style="44" customWidth="1"/>
    <col min="9477" max="9477" width="68.5703125" style="44" customWidth="1"/>
    <col min="9478" max="9480" width="13.7109375" style="44" customWidth="1"/>
    <col min="9481" max="9728" width="9.140625" style="44"/>
    <col min="9729" max="9732" width="1.7109375" style="44" customWidth="1"/>
    <col min="9733" max="9733" width="68.5703125" style="44" customWidth="1"/>
    <col min="9734" max="9736" width="13.7109375" style="44" customWidth="1"/>
    <col min="9737" max="9984" width="9.140625" style="44"/>
    <col min="9985" max="9988" width="1.7109375" style="44" customWidth="1"/>
    <col min="9989" max="9989" width="68.5703125" style="44" customWidth="1"/>
    <col min="9990" max="9992" width="13.7109375" style="44" customWidth="1"/>
    <col min="9993" max="10240" width="9.140625" style="44"/>
    <col min="10241" max="10244" width="1.7109375" style="44" customWidth="1"/>
    <col min="10245" max="10245" width="68.5703125" style="44" customWidth="1"/>
    <col min="10246" max="10248" width="13.7109375" style="44" customWidth="1"/>
    <col min="10249" max="10496" width="9.140625" style="44"/>
    <col min="10497" max="10500" width="1.7109375" style="44" customWidth="1"/>
    <col min="10501" max="10501" width="68.5703125" style="44" customWidth="1"/>
    <col min="10502" max="10504" width="13.7109375" style="44" customWidth="1"/>
    <col min="10505" max="10752" width="9.140625" style="44"/>
    <col min="10753" max="10756" width="1.7109375" style="44" customWidth="1"/>
    <col min="10757" max="10757" width="68.5703125" style="44" customWidth="1"/>
    <col min="10758" max="10760" width="13.7109375" style="44" customWidth="1"/>
    <col min="10761" max="11008" width="9.140625" style="44"/>
    <col min="11009" max="11012" width="1.7109375" style="44" customWidth="1"/>
    <col min="11013" max="11013" width="68.5703125" style="44" customWidth="1"/>
    <col min="11014" max="11016" width="13.7109375" style="44" customWidth="1"/>
    <col min="11017" max="11264" width="9.140625" style="44"/>
    <col min="11265" max="11268" width="1.7109375" style="44" customWidth="1"/>
    <col min="11269" max="11269" width="68.5703125" style="44" customWidth="1"/>
    <col min="11270" max="11272" width="13.7109375" style="44" customWidth="1"/>
    <col min="11273" max="11520" width="9.140625" style="44"/>
    <col min="11521" max="11524" width="1.7109375" style="44" customWidth="1"/>
    <col min="11525" max="11525" width="68.5703125" style="44" customWidth="1"/>
    <col min="11526" max="11528" width="13.7109375" style="44" customWidth="1"/>
    <col min="11529" max="11776" width="9.140625" style="44"/>
    <col min="11777" max="11780" width="1.7109375" style="44" customWidth="1"/>
    <col min="11781" max="11781" width="68.5703125" style="44" customWidth="1"/>
    <col min="11782" max="11784" width="13.7109375" style="44" customWidth="1"/>
    <col min="11785" max="12032" width="9.140625" style="44"/>
    <col min="12033" max="12036" width="1.7109375" style="44" customWidth="1"/>
    <col min="12037" max="12037" width="68.5703125" style="44" customWidth="1"/>
    <col min="12038" max="12040" width="13.7109375" style="44" customWidth="1"/>
    <col min="12041" max="12288" width="9.140625" style="44"/>
    <col min="12289" max="12292" width="1.7109375" style="44" customWidth="1"/>
    <col min="12293" max="12293" width="68.5703125" style="44" customWidth="1"/>
    <col min="12294" max="12296" width="13.7109375" style="44" customWidth="1"/>
    <col min="12297" max="12544" width="9.140625" style="44"/>
    <col min="12545" max="12548" width="1.7109375" style="44" customWidth="1"/>
    <col min="12549" max="12549" width="68.5703125" style="44" customWidth="1"/>
    <col min="12550" max="12552" width="13.7109375" style="44" customWidth="1"/>
    <col min="12553" max="12800" width="9.140625" style="44"/>
    <col min="12801" max="12804" width="1.7109375" style="44" customWidth="1"/>
    <col min="12805" max="12805" width="68.5703125" style="44" customWidth="1"/>
    <col min="12806" max="12808" width="13.7109375" style="44" customWidth="1"/>
    <col min="12809" max="13056" width="9.140625" style="44"/>
    <col min="13057" max="13060" width="1.7109375" style="44" customWidth="1"/>
    <col min="13061" max="13061" width="68.5703125" style="44" customWidth="1"/>
    <col min="13062" max="13064" width="13.7109375" style="44" customWidth="1"/>
    <col min="13065" max="13312" width="9.140625" style="44"/>
    <col min="13313" max="13316" width="1.7109375" style="44" customWidth="1"/>
    <col min="13317" max="13317" width="68.5703125" style="44" customWidth="1"/>
    <col min="13318" max="13320" width="13.7109375" style="44" customWidth="1"/>
    <col min="13321" max="13568" width="9.140625" style="44"/>
    <col min="13569" max="13572" width="1.7109375" style="44" customWidth="1"/>
    <col min="13573" max="13573" width="68.5703125" style="44" customWidth="1"/>
    <col min="13574" max="13576" width="13.7109375" style="44" customWidth="1"/>
    <col min="13577" max="13824" width="9.140625" style="44"/>
    <col min="13825" max="13828" width="1.7109375" style="44" customWidth="1"/>
    <col min="13829" max="13829" width="68.5703125" style="44" customWidth="1"/>
    <col min="13830" max="13832" width="13.7109375" style="44" customWidth="1"/>
    <col min="13833" max="14080" width="9.140625" style="44"/>
    <col min="14081" max="14084" width="1.7109375" style="44" customWidth="1"/>
    <col min="14085" max="14085" width="68.5703125" style="44" customWidth="1"/>
    <col min="14086" max="14088" width="13.7109375" style="44" customWidth="1"/>
    <col min="14089" max="14336" width="9.140625" style="44"/>
    <col min="14337" max="14340" width="1.7109375" style="44" customWidth="1"/>
    <col min="14341" max="14341" width="68.5703125" style="44" customWidth="1"/>
    <col min="14342" max="14344" width="13.7109375" style="44" customWidth="1"/>
    <col min="14345" max="14592" width="9.140625" style="44"/>
    <col min="14593" max="14596" width="1.7109375" style="44" customWidth="1"/>
    <col min="14597" max="14597" width="68.5703125" style="44" customWidth="1"/>
    <col min="14598" max="14600" width="13.7109375" style="44" customWidth="1"/>
    <col min="14601" max="14848" width="9.140625" style="44"/>
    <col min="14849" max="14852" width="1.7109375" style="44" customWidth="1"/>
    <col min="14853" max="14853" width="68.5703125" style="44" customWidth="1"/>
    <col min="14854" max="14856" width="13.7109375" style="44" customWidth="1"/>
    <col min="14857" max="15104" width="9.140625" style="44"/>
    <col min="15105" max="15108" width="1.7109375" style="44" customWidth="1"/>
    <col min="15109" max="15109" width="68.5703125" style="44" customWidth="1"/>
    <col min="15110" max="15112" width="13.7109375" style="44" customWidth="1"/>
    <col min="15113" max="15360" width="9.140625" style="44"/>
    <col min="15361" max="15364" width="1.7109375" style="44" customWidth="1"/>
    <col min="15365" max="15365" width="68.5703125" style="44" customWidth="1"/>
    <col min="15366" max="15368" width="13.7109375" style="44" customWidth="1"/>
    <col min="15369" max="15616" width="9.140625" style="44"/>
    <col min="15617" max="15620" width="1.7109375" style="44" customWidth="1"/>
    <col min="15621" max="15621" width="68.5703125" style="44" customWidth="1"/>
    <col min="15622" max="15624" width="13.7109375" style="44" customWidth="1"/>
    <col min="15625" max="15872" width="9.140625" style="44"/>
    <col min="15873" max="15876" width="1.7109375" style="44" customWidth="1"/>
    <col min="15877" max="15877" width="68.5703125" style="44" customWidth="1"/>
    <col min="15878" max="15880" width="13.7109375" style="44" customWidth="1"/>
    <col min="15881" max="16128" width="9.140625" style="44"/>
    <col min="16129" max="16132" width="1.7109375" style="44" customWidth="1"/>
    <col min="16133" max="16133" width="68.5703125" style="44" customWidth="1"/>
    <col min="16134" max="16136" width="13.7109375" style="44" customWidth="1"/>
    <col min="16137" max="16384" width="9.140625" style="44"/>
  </cols>
  <sheetData>
    <row r="1" spans="1:8" ht="15" customHeight="1" x14ac:dyDescent="0.25">
      <c r="A1" s="43"/>
      <c r="B1" s="43"/>
      <c r="C1" s="43"/>
      <c r="D1" s="43"/>
      <c r="E1" s="65" t="s">
        <v>0</v>
      </c>
      <c r="F1" s="65"/>
      <c r="G1" s="65"/>
      <c r="H1" s="65"/>
    </row>
    <row r="2" spans="1:8" x14ac:dyDescent="0.2">
      <c r="A2" s="43"/>
      <c r="B2" s="43"/>
      <c r="C2" s="43"/>
      <c r="D2" s="43"/>
      <c r="E2" s="66"/>
      <c r="F2" s="66"/>
      <c r="G2" s="66"/>
      <c r="H2" s="66"/>
    </row>
    <row r="3" spans="1:8" ht="25.5" x14ac:dyDescent="0.2">
      <c r="A3" s="43"/>
      <c r="B3" s="43"/>
      <c r="C3" s="43"/>
      <c r="D3" s="43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43"/>
      <c r="B4" s="43"/>
      <c r="C4" s="43"/>
      <c r="D4" s="43"/>
      <c r="E4" s="5" t="s">
        <v>5</v>
      </c>
      <c r="F4" s="45"/>
      <c r="G4" s="45"/>
      <c r="H4" s="45"/>
    </row>
    <row r="5" spans="1:8" x14ac:dyDescent="0.2">
      <c r="A5" s="43"/>
      <c r="B5" s="43"/>
      <c r="C5" s="43"/>
      <c r="D5" s="43"/>
      <c r="E5" s="7" t="s">
        <v>6</v>
      </c>
      <c r="F5" s="8">
        <f>SUM(EC:WC!F5)</f>
        <v>62731845000</v>
      </c>
      <c r="G5" s="8">
        <f>SUM(EC:WC!G5)</f>
        <v>68473465000</v>
      </c>
      <c r="H5" s="8">
        <f>SUM(EC:WC!H5)</f>
        <v>74683326000</v>
      </c>
    </row>
    <row r="6" spans="1:8" x14ac:dyDescent="0.2">
      <c r="A6" s="43"/>
      <c r="B6" s="43"/>
      <c r="C6" s="43"/>
      <c r="D6" s="43"/>
      <c r="E6" s="7" t="s">
        <v>7</v>
      </c>
      <c r="F6" s="8">
        <f>SUM(EC:WC!F6)</f>
        <v>0</v>
      </c>
      <c r="G6" s="8">
        <f>SUM(EC:WC!G6)</f>
        <v>0</v>
      </c>
      <c r="H6" s="8">
        <f>SUM(EC:WC!H6)</f>
        <v>0</v>
      </c>
    </row>
    <row r="7" spans="1:8" ht="16.5" x14ac:dyDescent="0.3">
      <c r="A7" s="43"/>
      <c r="B7" s="43"/>
      <c r="C7" s="43"/>
      <c r="D7" s="43"/>
      <c r="E7" s="5" t="s">
        <v>8</v>
      </c>
      <c r="F7" s="9">
        <f>SUM(EC:WC!F7)</f>
        <v>41214350000</v>
      </c>
      <c r="G7" s="9">
        <f>SUM(EC:WC!G7)</f>
        <v>41922230000</v>
      </c>
      <c r="H7" s="9">
        <f>SUM(EC:WC!H7)</f>
        <v>44241714000</v>
      </c>
    </row>
    <row r="8" spans="1:8" x14ac:dyDescent="0.2">
      <c r="A8" s="43"/>
      <c r="B8" s="43"/>
      <c r="C8" s="43"/>
      <c r="D8" s="43"/>
      <c r="E8" s="10" t="s">
        <v>9</v>
      </c>
      <c r="F8" s="11">
        <f>SUM(EC:WC!F8)</f>
        <v>15287685000</v>
      </c>
      <c r="G8" s="11">
        <f>SUM(EC:WC!G8)</f>
        <v>15324189000</v>
      </c>
      <c r="H8" s="11">
        <f>SUM(EC:WC!H8)</f>
        <v>16180891000</v>
      </c>
    </row>
    <row r="9" spans="1:8" x14ac:dyDescent="0.2">
      <c r="A9" s="43"/>
      <c r="B9" s="43"/>
      <c r="C9" s="43"/>
      <c r="D9" s="43"/>
      <c r="E9" s="10" t="s">
        <v>10</v>
      </c>
      <c r="F9" s="11">
        <f>SUM(EC:WC!F9)</f>
        <v>11306137000</v>
      </c>
      <c r="G9" s="11">
        <f>SUM(EC:WC!G9)</f>
        <v>11880786000</v>
      </c>
      <c r="H9" s="11">
        <f>SUM(EC:WC!H9)</f>
        <v>12534479000</v>
      </c>
    </row>
    <row r="10" spans="1:8" x14ac:dyDescent="0.2">
      <c r="A10" s="43"/>
      <c r="B10" s="43"/>
      <c r="C10" s="43"/>
      <c r="D10" s="43"/>
      <c r="E10" s="10" t="s">
        <v>11</v>
      </c>
      <c r="F10" s="12">
        <f>SUM(EC:WC!F10)</f>
        <v>6253669000</v>
      </c>
      <c r="G10" s="12">
        <f>SUM(EC:WC!G10)</f>
        <v>5808534000</v>
      </c>
      <c r="H10" s="12">
        <f>SUM(EC:WC!H10)</f>
        <v>6127663000</v>
      </c>
    </row>
    <row r="11" spans="1:8" x14ac:dyDescent="0.2">
      <c r="A11" s="43"/>
      <c r="B11" s="43"/>
      <c r="C11" s="43"/>
      <c r="D11" s="43"/>
      <c r="E11" s="10" t="s">
        <v>12</v>
      </c>
      <c r="F11" s="11">
        <f>SUM(EC:WC!F11)</f>
        <v>1904477000</v>
      </c>
      <c r="G11" s="11">
        <f>SUM(EC:WC!G11)</f>
        <v>2127928000</v>
      </c>
      <c r="H11" s="11">
        <f>SUM(EC:WC!H11)</f>
        <v>2244964000</v>
      </c>
    </row>
    <row r="12" spans="1:8" x14ac:dyDescent="0.2">
      <c r="A12" s="43"/>
      <c r="B12" s="43"/>
      <c r="C12" s="43"/>
      <c r="D12" s="43"/>
      <c r="E12" s="10" t="s">
        <v>13</v>
      </c>
      <c r="F12" s="12">
        <f>SUM(EC:WC!F12)</f>
        <v>601867000</v>
      </c>
      <c r="G12" s="12">
        <f>SUM(EC:WC!G12)</f>
        <v>621172000</v>
      </c>
      <c r="H12" s="12">
        <f>SUM(EC:WC!H12)</f>
        <v>654936000</v>
      </c>
    </row>
    <row r="13" spans="1:8" x14ac:dyDescent="0.2">
      <c r="A13" s="43"/>
      <c r="B13" s="43"/>
      <c r="C13" s="43"/>
      <c r="D13" s="43"/>
      <c r="E13" s="10" t="s">
        <v>14</v>
      </c>
      <c r="F13" s="11">
        <f>SUM(EC:WC!F13)</f>
        <v>107533000</v>
      </c>
      <c r="G13" s="11">
        <f>SUM(EC:WC!G13)</f>
        <v>113891000</v>
      </c>
      <c r="H13" s="11">
        <f>SUM(EC:WC!H13)</f>
        <v>120485000</v>
      </c>
    </row>
    <row r="14" spans="1:8" x14ac:dyDescent="0.2">
      <c r="A14" s="43"/>
      <c r="B14" s="43"/>
      <c r="C14" s="43"/>
      <c r="D14" s="43"/>
      <c r="E14" s="10" t="s">
        <v>15</v>
      </c>
      <c r="F14" s="11">
        <f>SUM(EC:WC!F14)</f>
        <v>293609000</v>
      </c>
      <c r="G14" s="11">
        <f>SUM(EC:WC!G14)</f>
        <v>310051000</v>
      </c>
      <c r="H14" s="11">
        <f>SUM(EC:WC!H14)</f>
        <v>327319000</v>
      </c>
    </row>
    <row r="15" spans="1:8" x14ac:dyDescent="0.2">
      <c r="A15" s="43"/>
      <c r="B15" s="43"/>
      <c r="C15" s="43"/>
      <c r="D15" s="43"/>
      <c r="E15" s="10" t="s">
        <v>16</v>
      </c>
      <c r="F15" s="12">
        <f>SUM(EC:WC!F15)</f>
        <v>1957000000</v>
      </c>
      <c r="G15" s="12">
        <f>SUM(EC:WC!G15)</f>
        <v>2066360000</v>
      </c>
      <c r="H15" s="12">
        <f>SUM(EC:WC!H15)</f>
        <v>2180005000</v>
      </c>
    </row>
    <row r="16" spans="1:8" x14ac:dyDescent="0.2">
      <c r="A16" s="43"/>
      <c r="B16" s="43"/>
      <c r="C16" s="43"/>
      <c r="D16" s="43"/>
      <c r="E16" s="10" t="s">
        <v>17</v>
      </c>
      <c r="F16" s="11">
        <f>SUM(EC:WC!F16)</f>
        <v>3481056000</v>
      </c>
      <c r="G16" s="11">
        <f>SUM(EC:WC!G16)</f>
        <v>3669319000</v>
      </c>
      <c r="H16" s="11">
        <f>SUM(EC:WC!H16)</f>
        <v>3870972000</v>
      </c>
    </row>
    <row r="17" spans="1:8" x14ac:dyDescent="0.2">
      <c r="A17" s="43"/>
      <c r="B17" s="43"/>
      <c r="C17" s="43"/>
      <c r="D17" s="43"/>
      <c r="E17" s="10" t="s">
        <v>18</v>
      </c>
      <c r="F17" s="11">
        <f>SUM(EC:WC!F17)</f>
        <v>21317000</v>
      </c>
      <c r="G17" s="11">
        <f>SUM(EC:WC!G17)</f>
        <v>0</v>
      </c>
      <c r="H17" s="11">
        <f>SUM(EC:WC!H17)</f>
        <v>0</v>
      </c>
    </row>
    <row r="18" spans="1:8" ht="16.5" x14ac:dyDescent="0.3">
      <c r="A18" s="43"/>
      <c r="B18" s="43"/>
      <c r="C18" s="43"/>
      <c r="D18" s="43"/>
      <c r="E18" s="5" t="s">
        <v>19</v>
      </c>
      <c r="F18" s="8">
        <f>SUM(EC:WC!F18)</f>
        <v>1553960000</v>
      </c>
      <c r="G18" s="8">
        <f>SUM(EC:WC!G18)</f>
        <v>909303000</v>
      </c>
      <c r="H18" s="8">
        <f>SUM(EC:WC!H18)</f>
        <v>959197000</v>
      </c>
    </row>
    <row r="19" spans="1:8" x14ac:dyDescent="0.2">
      <c r="A19" s="43"/>
      <c r="B19" s="43"/>
      <c r="C19" s="43"/>
      <c r="D19" s="43"/>
      <c r="E19" s="10" t="s">
        <v>20</v>
      </c>
      <c r="F19" s="12">
        <f>SUM(EC:WC!F19)</f>
        <v>504566000</v>
      </c>
      <c r="G19" s="12">
        <f>SUM(EC:WC!G19)</f>
        <v>532822000</v>
      </c>
      <c r="H19" s="12">
        <f>SUM(EC:WC!H19)</f>
        <v>561713000</v>
      </c>
    </row>
    <row r="20" spans="1:8" x14ac:dyDescent="0.2">
      <c r="A20" s="43"/>
      <c r="B20" s="43"/>
      <c r="C20" s="43"/>
      <c r="D20" s="43"/>
      <c r="E20" s="10" t="s">
        <v>21</v>
      </c>
      <c r="F20" s="13">
        <f>SUM(EC:WC!F20)</f>
        <v>0</v>
      </c>
      <c r="G20" s="13">
        <f>SUM(EC:WC!G20)</f>
        <v>0</v>
      </c>
      <c r="H20" s="13">
        <f>SUM(EC:WC!H20)</f>
        <v>0</v>
      </c>
    </row>
    <row r="21" spans="1:8" x14ac:dyDescent="0.2">
      <c r="A21" s="43"/>
      <c r="B21" s="43"/>
      <c r="C21" s="43"/>
      <c r="D21" s="43"/>
      <c r="E21" s="10" t="s">
        <v>22</v>
      </c>
      <c r="F21" s="11">
        <f>SUM(EC:WC!F21)</f>
        <v>692878000</v>
      </c>
      <c r="G21" s="11">
        <f>SUM(EC:WC!G21)</f>
        <v>0</v>
      </c>
      <c r="H21" s="11">
        <f>SUM(EC:WC!H21)</f>
        <v>0</v>
      </c>
    </row>
    <row r="22" spans="1:8" x14ac:dyDescent="0.2">
      <c r="A22" s="43"/>
      <c r="B22" s="43"/>
      <c r="C22" s="43"/>
      <c r="D22" s="43"/>
      <c r="E22" s="10" t="s">
        <v>23</v>
      </c>
      <c r="F22" s="11">
        <f>SUM(EC:WC!F22)</f>
        <v>141492000</v>
      </c>
      <c r="G22" s="11">
        <f>SUM(EC:WC!G22)</f>
        <v>149416000</v>
      </c>
      <c r="H22" s="11">
        <f>SUM(EC:WC!H22)</f>
        <v>157930000</v>
      </c>
    </row>
    <row r="23" spans="1:8" x14ac:dyDescent="0.2">
      <c r="A23" s="43"/>
      <c r="B23" s="43"/>
      <c r="C23" s="43"/>
      <c r="D23" s="43"/>
      <c r="E23" s="10"/>
      <c r="F23" s="12">
        <f>SUM(EC:WC!F23)</f>
        <v>0</v>
      </c>
      <c r="G23" s="12">
        <f>SUM(EC:WC!G23)</f>
        <v>0</v>
      </c>
      <c r="H23" s="12">
        <f>SUM(EC:WC!H23)</f>
        <v>0</v>
      </c>
    </row>
    <row r="24" spans="1:8" x14ac:dyDescent="0.2">
      <c r="A24" s="43"/>
      <c r="B24" s="43"/>
      <c r="C24" s="43"/>
      <c r="D24" s="43"/>
      <c r="E24" s="10" t="s">
        <v>24</v>
      </c>
      <c r="F24" s="11">
        <f>SUM(EC:WC!F24)</f>
        <v>215024000</v>
      </c>
      <c r="G24" s="11">
        <f>SUM(EC:WC!G24)</f>
        <v>227065000</v>
      </c>
      <c r="H24" s="11">
        <f>SUM(EC:WC!H24)</f>
        <v>239554000</v>
      </c>
    </row>
    <row r="25" spans="1:8" x14ac:dyDescent="0.2">
      <c r="A25" s="43"/>
      <c r="B25" s="43"/>
      <c r="C25" s="43"/>
      <c r="D25" s="43"/>
      <c r="E25" s="10" t="s">
        <v>25</v>
      </c>
      <c r="F25" s="11">
        <f>SUM(EC:WC!F25)</f>
        <v>0</v>
      </c>
      <c r="G25" s="11">
        <f>SUM(EC:WC!G25)</f>
        <v>0</v>
      </c>
      <c r="H25" s="11">
        <f>SUM(EC:WC!H25)</f>
        <v>0</v>
      </c>
    </row>
    <row r="26" spans="1:8" x14ac:dyDescent="0.2">
      <c r="A26" s="43"/>
      <c r="B26" s="43"/>
      <c r="C26" s="43"/>
      <c r="D26" s="43"/>
      <c r="E26" s="10" t="s">
        <v>26</v>
      </c>
      <c r="F26" s="12">
        <f>SUM(EC:WC!F26)</f>
        <v>0</v>
      </c>
      <c r="G26" s="12">
        <f>SUM(EC:WC!G26)</f>
        <v>0</v>
      </c>
      <c r="H26" s="12">
        <f>SUM(EC:WC!H26)</f>
        <v>0</v>
      </c>
    </row>
    <row r="27" spans="1:8" x14ac:dyDescent="0.2">
      <c r="A27" s="43"/>
      <c r="B27" s="43"/>
      <c r="C27" s="43"/>
      <c r="D27" s="43"/>
      <c r="E27" s="10" t="s">
        <v>27</v>
      </c>
      <c r="F27" s="11">
        <f>SUM(EC:WC!F27)</f>
        <v>0</v>
      </c>
      <c r="G27" s="11">
        <f>SUM(EC:WC!G27)</f>
        <v>0</v>
      </c>
      <c r="H27" s="11">
        <f>SUM(EC:WC!H27)</f>
        <v>0</v>
      </c>
    </row>
    <row r="28" spans="1:8" ht="16.5" x14ac:dyDescent="0.3">
      <c r="A28" s="43"/>
      <c r="B28" s="43"/>
      <c r="C28" s="43"/>
      <c r="D28" s="43"/>
      <c r="E28" s="14" t="s">
        <v>28</v>
      </c>
      <c r="F28" s="15">
        <f>SUM(EC:WC!F28)</f>
        <v>105500155000</v>
      </c>
      <c r="G28" s="15">
        <f>SUM(EC:WC!G28)</f>
        <v>111304998000</v>
      </c>
      <c r="H28" s="15">
        <f>SUM(EC:WC!H28)</f>
        <v>119884237000</v>
      </c>
    </row>
    <row r="29" spans="1:8" ht="16.5" x14ac:dyDescent="0.3">
      <c r="A29" s="43"/>
      <c r="B29" s="43"/>
      <c r="C29" s="43"/>
      <c r="D29" s="43"/>
      <c r="E29" s="5" t="s">
        <v>29</v>
      </c>
      <c r="F29" s="16">
        <f>SUM(EC:WC!F29)</f>
        <v>0</v>
      </c>
      <c r="G29" s="16">
        <f>SUM(EC:WC!G29)</f>
        <v>0</v>
      </c>
      <c r="H29" s="16">
        <f>SUM(EC:WC!H29)</f>
        <v>0</v>
      </c>
    </row>
    <row r="30" spans="1:8" ht="16.5" x14ac:dyDescent="0.3">
      <c r="A30" s="43"/>
      <c r="B30" s="43"/>
      <c r="C30" s="43"/>
      <c r="D30" s="43"/>
      <c r="E30" s="5" t="s">
        <v>30</v>
      </c>
      <c r="F30" s="8">
        <f>SUM(EC:WC!F30)</f>
        <v>6780481000</v>
      </c>
      <c r="G30" s="8">
        <f>SUM(EC:WC!G30)</f>
        <v>7142983000</v>
      </c>
      <c r="H30" s="8">
        <f>SUM(EC:WC!H30)</f>
        <v>7536088000</v>
      </c>
    </row>
    <row r="31" spans="1:8" x14ac:dyDescent="0.2">
      <c r="A31" s="43"/>
      <c r="B31" s="43"/>
      <c r="C31" s="43"/>
      <c r="D31" s="43"/>
      <c r="E31" s="10" t="s">
        <v>16</v>
      </c>
      <c r="F31" s="11">
        <f>SUM(EC:WC!F31)</f>
        <v>2880922000</v>
      </c>
      <c r="G31" s="11">
        <f>SUM(EC:WC!G31)</f>
        <v>3037295000</v>
      </c>
      <c r="H31" s="11">
        <f>SUM(EC:WC!H31)</f>
        <v>3204346000</v>
      </c>
    </row>
    <row r="32" spans="1:8" x14ac:dyDescent="0.2">
      <c r="A32" s="43"/>
      <c r="B32" s="43"/>
      <c r="C32" s="43"/>
      <c r="D32" s="43"/>
      <c r="E32" s="10" t="s">
        <v>31</v>
      </c>
      <c r="F32" s="11">
        <f>SUM(EC:WC!F32)</f>
        <v>3262031000</v>
      </c>
      <c r="G32" s="11">
        <f>SUM(EC:WC!G32)</f>
        <v>3432458000</v>
      </c>
      <c r="H32" s="11">
        <f>SUM(EC:WC!H32)</f>
        <v>3621484000</v>
      </c>
    </row>
    <row r="33" spans="1:8" x14ac:dyDescent="0.2">
      <c r="A33" s="43"/>
      <c r="B33" s="43"/>
      <c r="C33" s="43"/>
      <c r="D33" s="43"/>
      <c r="E33" s="10" t="s">
        <v>32</v>
      </c>
      <c r="F33" s="11">
        <f>SUM(EC:WC!F33)</f>
        <v>29353000</v>
      </c>
      <c r="G33" s="11">
        <f>SUM(EC:WC!G33)</f>
        <v>30997000</v>
      </c>
      <c r="H33" s="11">
        <f>SUM(EC:WC!H33)</f>
        <v>32702000</v>
      </c>
    </row>
    <row r="34" spans="1:8" x14ac:dyDescent="0.2">
      <c r="A34" s="43"/>
      <c r="B34" s="43"/>
      <c r="C34" s="43"/>
      <c r="D34" s="43"/>
      <c r="E34" s="10" t="s">
        <v>33</v>
      </c>
      <c r="F34" s="11">
        <f>SUM(EC:WC!F34)</f>
        <v>0</v>
      </c>
      <c r="G34" s="11">
        <f>SUM(EC:WC!G34)</f>
        <v>0</v>
      </c>
      <c r="H34" s="11">
        <f>SUM(EC:WC!H34)</f>
        <v>0</v>
      </c>
    </row>
    <row r="35" spans="1:8" x14ac:dyDescent="0.2">
      <c r="A35" s="43"/>
      <c r="B35" s="43"/>
      <c r="C35" s="43"/>
      <c r="D35" s="43"/>
      <c r="E35" s="10" t="s">
        <v>17</v>
      </c>
      <c r="F35" s="11">
        <f>SUM(EC:WC!F35)</f>
        <v>608175000</v>
      </c>
      <c r="G35" s="11">
        <f>SUM(EC:WC!G35)</f>
        <v>642233000</v>
      </c>
      <c r="H35" s="11">
        <f>SUM(EC:WC!H35)</f>
        <v>677556000</v>
      </c>
    </row>
    <row r="36" spans="1:8" x14ac:dyDescent="0.2">
      <c r="A36" s="43"/>
      <c r="B36" s="43"/>
      <c r="C36" s="43"/>
      <c r="D36" s="43"/>
      <c r="E36" s="10" t="s">
        <v>34</v>
      </c>
      <c r="F36" s="11">
        <f>SUM(EC:WC!F36)</f>
        <v>0</v>
      </c>
      <c r="G36" s="11">
        <f>SUM(EC:WC!G36)</f>
        <v>0</v>
      </c>
      <c r="H36" s="11">
        <f>SUM(EC:WC!H36)</f>
        <v>0</v>
      </c>
    </row>
    <row r="37" spans="1:8" ht="16.5" x14ac:dyDescent="0.3">
      <c r="A37" s="43"/>
      <c r="B37" s="43"/>
      <c r="C37" s="43"/>
      <c r="D37" s="43"/>
      <c r="E37" s="5" t="s">
        <v>19</v>
      </c>
      <c r="F37" s="8">
        <f>SUM(EC:WC!F37)</f>
        <v>115116000</v>
      </c>
      <c r="G37" s="8">
        <f>SUM(EC:WC!G37)</f>
        <v>100900000</v>
      </c>
      <c r="H37" s="8">
        <f>SUM(EC:WC!H37)</f>
        <v>109550000</v>
      </c>
    </row>
    <row r="38" spans="1:8" x14ac:dyDescent="0.2">
      <c r="A38" s="43"/>
      <c r="B38" s="43"/>
      <c r="C38" s="43"/>
      <c r="D38" s="43"/>
      <c r="E38" s="10" t="s">
        <v>21</v>
      </c>
      <c r="F38" s="12">
        <f>SUM(EC:WC!F38)</f>
        <v>115116000</v>
      </c>
      <c r="G38" s="12">
        <f>SUM(EC:WC!G38)</f>
        <v>100900000</v>
      </c>
      <c r="H38" s="12">
        <f>SUM(EC:WC!H38)</f>
        <v>109550000</v>
      </c>
    </row>
    <row r="39" spans="1:8" ht="16.5" x14ac:dyDescent="0.3">
      <c r="A39" s="43"/>
      <c r="B39" s="43"/>
      <c r="C39" s="43"/>
      <c r="D39" s="43"/>
      <c r="E39" s="14" t="s">
        <v>35</v>
      </c>
      <c r="F39" s="17">
        <f>SUM(EC:WC!F39)</f>
        <v>6895597000</v>
      </c>
      <c r="G39" s="17">
        <f>SUM(EC:WC!G39)</f>
        <v>7243883000</v>
      </c>
      <c r="H39" s="17">
        <f>SUM(EC:WC!H39)</f>
        <v>7645638000</v>
      </c>
    </row>
    <row r="40" spans="1:8" ht="16.5" x14ac:dyDescent="0.3">
      <c r="A40" s="43"/>
      <c r="B40" s="43"/>
      <c r="C40" s="43"/>
      <c r="D40" s="43"/>
      <c r="E40" s="18" t="s">
        <v>36</v>
      </c>
      <c r="F40" s="19">
        <f>SUM(EC:WC!F40)</f>
        <v>112395752000</v>
      </c>
      <c r="G40" s="19">
        <f>SUM(EC:WC!G40)</f>
        <v>118548881000</v>
      </c>
      <c r="H40" s="19">
        <f>SUM(EC:WC!H40)</f>
        <v>127529875000</v>
      </c>
    </row>
    <row r="41" spans="1:8" x14ac:dyDescent="0.2">
      <c r="A41" s="43"/>
      <c r="B41" s="43"/>
      <c r="C41" s="43"/>
      <c r="D41" s="43"/>
      <c r="E41" s="20"/>
      <c r="F41" s="8"/>
      <c r="G41" s="8"/>
      <c r="H41" s="8"/>
    </row>
    <row r="42" spans="1:8" x14ac:dyDescent="0.2">
      <c r="A42" s="43"/>
      <c r="B42" s="43"/>
      <c r="C42" s="43"/>
      <c r="D42" s="43"/>
      <c r="E42" s="20"/>
      <c r="F42" s="8"/>
      <c r="G42" s="8"/>
      <c r="H42" s="8"/>
    </row>
    <row r="43" spans="1:8" x14ac:dyDescent="0.2">
      <c r="A43" s="43"/>
      <c r="B43" s="43" t="s">
        <v>139</v>
      </c>
      <c r="C43" s="43"/>
      <c r="D43" s="43"/>
      <c r="E43" s="63"/>
      <c r="F43" s="8"/>
      <c r="G43" s="8"/>
      <c r="H43" s="8"/>
    </row>
    <row r="44" spans="1:8" x14ac:dyDescent="0.2">
      <c r="A44" s="43"/>
      <c r="B44" s="43"/>
      <c r="C44" s="43"/>
      <c r="D44" s="43"/>
      <c r="E44" s="23"/>
      <c r="F44" s="8"/>
      <c r="G44" s="8"/>
      <c r="H44" s="8"/>
    </row>
    <row r="45" spans="1:8" x14ac:dyDescent="0.2">
      <c r="A45" s="43"/>
      <c r="B45" s="43"/>
      <c r="C45" s="43"/>
      <c r="D45" s="43"/>
      <c r="E45" s="22"/>
      <c r="F45" s="8"/>
      <c r="G45" s="8"/>
      <c r="H45" s="8"/>
    </row>
    <row r="46" spans="1:8" x14ac:dyDescent="0.2">
      <c r="A46" s="43"/>
      <c r="B46" s="43"/>
      <c r="C46" s="43"/>
      <c r="D46" s="43"/>
      <c r="E46" s="25"/>
      <c r="F46" s="8"/>
      <c r="G46" s="8"/>
      <c r="H46" s="8"/>
    </row>
    <row r="47" spans="1:8" x14ac:dyDescent="0.2">
      <c r="A47" s="43"/>
      <c r="B47" s="43"/>
      <c r="C47" s="43"/>
      <c r="D47" s="43"/>
      <c r="E47" s="22"/>
      <c r="F47" s="8"/>
      <c r="G47" s="8"/>
      <c r="H47" s="8"/>
    </row>
    <row r="48" spans="1:8" x14ac:dyDescent="0.2">
      <c r="A48" s="43"/>
      <c r="B48" s="43"/>
      <c r="C48" s="43"/>
      <c r="D48" s="43"/>
      <c r="E48" s="22"/>
      <c r="F48" s="8"/>
      <c r="G48" s="8"/>
      <c r="H48" s="8"/>
    </row>
    <row r="49" spans="1:8" x14ac:dyDescent="0.2">
      <c r="A49" s="43"/>
      <c r="B49" s="43"/>
      <c r="C49" s="43"/>
      <c r="D49" s="43"/>
      <c r="E49" s="22"/>
      <c r="F49" s="8"/>
      <c r="G49" s="8"/>
      <c r="H49" s="8"/>
    </row>
    <row r="50" spans="1:8" x14ac:dyDescent="0.2">
      <c r="A50" s="43"/>
      <c r="B50" s="43"/>
      <c r="C50" s="43"/>
      <c r="D50" s="43"/>
      <c r="E50" s="22"/>
      <c r="F50" s="8"/>
      <c r="G50" s="8"/>
      <c r="H50" s="8"/>
    </row>
    <row r="51" spans="1:8" x14ac:dyDescent="0.2">
      <c r="A51" s="43"/>
      <c r="B51" s="43"/>
      <c r="C51" s="43"/>
      <c r="D51" s="43"/>
      <c r="E51" s="22"/>
      <c r="F51" s="8"/>
      <c r="G51" s="8"/>
      <c r="H51" s="8"/>
    </row>
    <row r="52" spans="1:8" x14ac:dyDescent="0.2">
      <c r="A52" s="43"/>
      <c r="B52" s="43"/>
      <c r="C52" s="43"/>
      <c r="D52" s="43"/>
      <c r="E52" s="22"/>
      <c r="F52" s="8"/>
      <c r="G52" s="8"/>
      <c r="H52" s="8"/>
    </row>
    <row r="53" spans="1:8" x14ac:dyDescent="0.2">
      <c r="A53" s="43"/>
      <c r="B53" s="43"/>
      <c r="C53" s="43"/>
      <c r="D53" s="43"/>
      <c r="E53" s="22"/>
      <c r="F53" s="8"/>
      <c r="G53" s="8"/>
      <c r="H53" s="8"/>
    </row>
    <row r="54" spans="1:8" x14ac:dyDescent="0.2">
      <c r="A54" s="43"/>
      <c r="B54" s="43"/>
      <c r="C54" s="43"/>
      <c r="D54" s="43"/>
      <c r="E54" s="22"/>
      <c r="F54" s="8"/>
      <c r="G54" s="8"/>
      <c r="H54" s="8"/>
    </row>
    <row r="55" spans="1:8" x14ac:dyDescent="0.2">
      <c r="A55" s="43"/>
      <c r="B55" s="43"/>
      <c r="C55" s="43"/>
      <c r="D55" s="43"/>
      <c r="E55" s="22"/>
      <c r="F55" s="8"/>
      <c r="G55" s="8"/>
      <c r="H55" s="8"/>
    </row>
    <row r="56" spans="1:8" x14ac:dyDescent="0.2">
      <c r="A56" s="43"/>
      <c r="B56" s="43"/>
      <c r="C56" s="43"/>
      <c r="D56" s="43"/>
      <c r="E56" s="22"/>
      <c r="F56" s="8"/>
      <c r="G56" s="8"/>
      <c r="H56" s="8"/>
    </row>
    <row r="57" spans="1:8" x14ac:dyDescent="0.2">
      <c r="A57" s="43"/>
      <c r="B57" s="43"/>
      <c r="C57" s="43"/>
      <c r="D57" s="43"/>
      <c r="E57" s="26"/>
      <c r="F57" s="8"/>
      <c r="G57" s="8"/>
      <c r="H57" s="8"/>
    </row>
    <row r="58" spans="1:8" x14ac:dyDescent="0.2">
      <c r="A58" s="43"/>
      <c r="B58" s="43"/>
      <c r="C58" s="43"/>
      <c r="D58" s="43"/>
      <c r="E58" s="35"/>
      <c r="F58" s="8"/>
      <c r="G58" s="8"/>
      <c r="H58" s="8"/>
    </row>
    <row r="59" spans="1:8" x14ac:dyDescent="0.2">
      <c r="A59" s="43"/>
      <c r="B59" s="64"/>
      <c r="C59" s="64"/>
      <c r="D59" s="64"/>
      <c r="E59" s="63"/>
      <c r="F59" s="8"/>
      <c r="G59" s="8"/>
      <c r="H59" s="8"/>
    </row>
    <row r="60" spans="1:8" x14ac:dyDescent="0.2">
      <c r="A60" s="43"/>
      <c r="B60" s="43"/>
      <c r="C60" s="43"/>
      <c r="D60" s="43"/>
      <c r="E60" s="26"/>
      <c r="F60" s="8"/>
      <c r="G60" s="8"/>
      <c r="H60" s="8"/>
    </row>
    <row r="61" spans="1:8" x14ac:dyDescent="0.2">
      <c r="A61" s="43"/>
      <c r="B61" s="43"/>
      <c r="C61" s="43"/>
      <c r="D61" s="43"/>
      <c r="E61" s="26"/>
      <c r="F61" s="8"/>
      <c r="G61" s="8"/>
      <c r="H61" s="8"/>
    </row>
    <row r="62" spans="1:8" x14ac:dyDescent="0.2">
      <c r="A62" s="43"/>
      <c r="B62" s="43"/>
      <c r="C62" s="43"/>
      <c r="D62" s="43"/>
      <c r="E62" s="26"/>
      <c r="F62" s="8"/>
      <c r="G62" s="8"/>
      <c r="H62" s="8"/>
    </row>
    <row r="63" spans="1:8" x14ac:dyDescent="0.2">
      <c r="A63" s="43"/>
      <c r="B63" s="43"/>
      <c r="C63" s="43"/>
      <c r="D63" s="43"/>
      <c r="E63" s="26"/>
      <c r="F63" s="8"/>
      <c r="G63" s="8"/>
      <c r="H63" s="8"/>
    </row>
    <row r="64" spans="1:8" x14ac:dyDescent="0.2">
      <c r="A64" s="43"/>
      <c r="B64" s="43"/>
      <c r="C64" s="43"/>
      <c r="D64" s="43"/>
      <c r="E64" s="35"/>
      <c r="F64" s="8"/>
      <c r="G64" s="8"/>
      <c r="H64" s="8"/>
    </row>
    <row r="65" spans="1:8" x14ac:dyDescent="0.2">
      <c r="A65" s="43"/>
      <c r="B65" s="43"/>
      <c r="C65" s="43"/>
      <c r="D65" s="43"/>
      <c r="E65" s="22"/>
      <c r="F65" s="8"/>
      <c r="G65" s="8"/>
      <c r="H65" s="8"/>
    </row>
    <row r="66" spans="1:8" x14ac:dyDescent="0.2">
      <c r="A66" s="43"/>
      <c r="B66" s="43"/>
      <c r="C66" s="43"/>
      <c r="D66" s="43"/>
      <c r="E66" s="26"/>
      <c r="F66" s="8"/>
      <c r="G66" s="8"/>
      <c r="H66" s="8"/>
    </row>
    <row r="67" spans="1:8" x14ac:dyDescent="0.2">
      <c r="A67" s="43"/>
      <c r="B67" s="43"/>
      <c r="C67" s="43"/>
      <c r="D67" s="43"/>
      <c r="E67" s="26"/>
      <c r="F67" s="8"/>
      <c r="G67" s="8"/>
      <c r="H67" s="8"/>
    </row>
    <row r="68" spans="1:8" x14ac:dyDescent="0.2">
      <c r="A68" s="43"/>
      <c r="B68" s="43"/>
      <c r="C68" s="43"/>
      <c r="D68" s="43"/>
      <c r="E68" s="26"/>
      <c r="F68" s="8"/>
      <c r="G68" s="8"/>
      <c r="H68" s="8"/>
    </row>
    <row r="69" spans="1:8" x14ac:dyDescent="0.2">
      <c r="A69" s="43"/>
      <c r="B69" s="43"/>
      <c r="C69" s="43"/>
      <c r="D69" s="43"/>
      <c r="E69" s="26"/>
      <c r="F69" s="8"/>
      <c r="G69" s="8"/>
      <c r="H69" s="8"/>
    </row>
    <row r="70" spans="1:8" x14ac:dyDescent="0.2">
      <c r="A70" s="43"/>
      <c r="B70" s="43"/>
      <c r="C70" s="43"/>
      <c r="D70" s="43"/>
      <c r="E70" s="35"/>
      <c r="F70" s="8"/>
      <c r="G70" s="8"/>
      <c r="H70" s="8"/>
    </row>
    <row r="71" spans="1:8" x14ac:dyDescent="0.2">
      <c r="A71" s="43"/>
      <c r="B71" s="43"/>
      <c r="C71" s="43"/>
      <c r="D71" s="43"/>
      <c r="E71" s="22"/>
      <c r="F71" s="8"/>
      <c r="G71" s="8"/>
      <c r="H71" s="8"/>
    </row>
    <row r="72" spans="1:8" x14ac:dyDescent="0.2">
      <c r="A72" s="43"/>
      <c r="B72" s="43"/>
      <c r="C72" s="43"/>
      <c r="D72" s="43"/>
      <c r="E72" s="26"/>
      <c r="F72" s="8"/>
      <c r="G72" s="8"/>
      <c r="H72" s="8"/>
    </row>
    <row r="73" spans="1:8" x14ac:dyDescent="0.2">
      <c r="A73" s="43"/>
      <c r="B73" s="43"/>
      <c r="C73" s="43"/>
      <c r="D73" s="43"/>
      <c r="E73" s="26"/>
      <c r="F73" s="8"/>
      <c r="G73" s="8"/>
      <c r="H73" s="8"/>
    </row>
    <row r="74" spans="1:8" x14ac:dyDescent="0.2">
      <c r="A74" s="43"/>
      <c r="B74" s="43"/>
      <c r="C74" s="43"/>
      <c r="D74" s="43"/>
      <c r="E74" s="26"/>
      <c r="F74" s="8"/>
      <c r="G74" s="8"/>
      <c r="H74" s="8"/>
    </row>
    <row r="75" spans="1:8" x14ac:dyDescent="0.2">
      <c r="A75" s="43"/>
      <c r="B75" s="43"/>
      <c r="C75" s="43"/>
      <c r="D75" s="43"/>
      <c r="E75" s="26"/>
      <c r="F75" s="8"/>
      <c r="G75" s="8"/>
      <c r="H75" s="8"/>
    </row>
    <row r="76" spans="1:8" x14ac:dyDescent="0.2">
      <c r="A76" s="43"/>
      <c r="B76" s="43"/>
      <c r="C76" s="43"/>
      <c r="D76" s="43"/>
      <c r="E76" s="35"/>
      <c r="F76" s="8"/>
      <c r="G76" s="8"/>
      <c r="H76" s="8"/>
    </row>
    <row r="77" spans="1:8" x14ac:dyDescent="0.2">
      <c r="A77" s="43"/>
      <c r="B77" s="43"/>
      <c r="C77" s="43"/>
      <c r="D77" s="43"/>
      <c r="E77" s="22"/>
      <c r="F77" s="8"/>
      <c r="G77" s="8"/>
      <c r="H77" s="8"/>
    </row>
    <row r="78" spans="1:8" x14ac:dyDescent="0.2">
      <c r="A78" s="43"/>
      <c r="B78" s="43"/>
      <c r="C78" s="43"/>
      <c r="D78" s="43"/>
      <c r="E78" s="26"/>
      <c r="F78" s="8"/>
      <c r="G78" s="8"/>
      <c r="H78" s="8"/>
    </row>
    <row r="79" spans="1:8" x14ac:dyDescent="0.2">
      <c r="A79" s="43"/>
      <c r="B79" s="43"/>
      <c r="C79" s="43"/>
      <c r="D79" s="43"/>
      <c r="E79" s="26"/>
      <c r="F79" s="8"/>
      <c r="G79" s="8"/>
      <c r="H79" s="8"/>
    </row>
    <row r="80" spans="1:8" x14ac:dyDescent="0.2">
      <c r="A80" s="43"/>
      <c r="B80" s="43"/>
      <c r="C80" s="43"/>
      <c r="D80" s="43"/>
      <c r="E80" s="26"/>
      <c r="F80" s="8"/>
      <c r="G80" s="8"/>
      <c r="H80" s="8"/>
    </row>
    <row r="81" spans="1:8" x14ac:dyDescent="0.2">
      <c r="A81" s="43"/>
      <c r="B81" s="43"/>
      <c r="C81" s="43"/>
      <c r="D81" s="43"/>
      <c r="E81" s="26"/>
      <c r="F81" s="8"/>
      <c r="G81" s="8"/>
      <c r="H81" s="8"/>
    </row>
    <row r="82" spans="1:8" x14ac:dyDescent="0.2">
      <c r="A82" s="43"/>
      <c r="B82" s="43"/>
      <c r="C82" s="43"/>
      <c r="D82" s="43"/>
      <c r="E82" s="35"/>
      <c r="F82" s="8"/>
      <c r="G82" s="8"/>
      <c r="H82" s="8"/>
    </row>
    <row r="83" spans="1:8" x14ac:dyDescent="0.2">
      <c r="A83" s="43"/>
      <c r="B83" s="43"/>
      <c r="C83" s="43"/>
      <c r="D83" s="43"/>
      <c r="E83" s="22"/>
      <c r="F83" s="8"/>
      <c r="G83" s="8"/>
      <c r="H83" s="8"/>
    </row>
    <row r="84" spans="1:8" x14ac:dyDescent="0.2">
      <c r="A84" s="43"/>
      <c r="B84" s="43"/>
      <c r="C84" s="43"/>
      <c r="D84" s="43"/>
      <c r="E84" s="26"/>
      <c r="F84" s="8"/>
      <c r="G84" s="8"/>
      <c r="H84" s="8"/>
    </row>
    <row r="85" spans="1:8" x14ac:dyDescent="0.2">
      <c r="A85" s="43"/>
      <c r="B85" s="43"/>
      <c r="C85" s="43"/>
      <c r="D85" s="43"/>
      <c r="E85" s="26"/>
      <c r="F85" s="8"/>
      <c r="G85" s="8"/>
      <c r="H85" s="8"/>
    </row>
    <row r="86" spans="1:8" x14ac:dyDescent="0.2">
      <c r="A86" s="43"/>
      <c r="B86" s="43"/>
      <c r="C86" s="43"/>
      <c r="D86" s="43"/>
      <c r="E86" s="26"/>
      <c r="F86" s="8"/>
      <c r="G86" s="8"/>
      <c r="H86" s="8"/>
    </row>
    <row r="87" spans="1:8" x14ac:dyDescent="0.2">
      <c r="A87" s="43"/>
      <c r="B87" s="43"/>
      <c r="C87" s="43"/>
      <c r="D87" s="43"/>
      <c r="E87" s="26"/>
      <c r="F87" s="8"/>
      <c r="G87" s="8"/>
      <c r="H87" s="8"/>
    </row>
    <row r="88" spans="1:8" x14ac:dyDescent="0.2">
      <c r="A88" s="43"/>
      <c r="B88" s="43"/>
      <c r="C88" s="43"/>
      <c r="D88" s="43"/>
      <c r="E88" s="35"/>
      <c r="F88" s="8"/>
      <c r="G88" s="8"/>
      <c r="H88" s="8"/>
    </row>
    <row r="89" spans="1:8" x14ac:dyDescent="0.2">
      <c r="A89" s="43"/>
      <c r="B89" s="43"/>
      <c r="C89" s="43"/>
      <c r="D89" s="43"/>
      <c r="E89" s="22"/>
      <c r="F89" s="8"/>
      <c r="G89" s="8"/>
      <c r="H89" s="8"/>
    </row>
    <row r="90" spans="1:8" x14ac:dyDescent="0.2">
      <c r="A90" s="43"/>
      <c r="B90" s="43"/>
      <c r="C90" s="43"/>
      <c r="D90" s="43"/>
      <c r="E90" s="26"/>
      <c r="F90" s="8"/>
      <c r="G90" s="8"/>
      <c r="H90" s="8"/>
    </row>
    <row r="91" spans="1:8" x14ac:dyDescent="0.2">
      <c r="A91" s="43"/>
      <c r="B91" s="43"/>
      <c r="C91" s="43"/>
      <c r="D91" s="43"/>
      <c r="E91" s="26"/>
      <c r="F91" s="8"/>
      <c r="G91" s="8"/>
      <c r="H91" s="8"/>
    </row>
    <row r="92" spans="1:8" x14ac:dyDescent="0.2">
      <c r="A92" s="43"/>
      <c r="B92" s="43"/>
      <c r="C92" s="43"/>
      <c r="D92" s="43"/>
      <c r="E92" s="26"/>
      <c r="F92" s="8"/>
      <c r="G92" s="8"/>
      <c r="H92" s="8"/>
    </row>
    <row r="93" spans="1:8" x14ac:dyDescent="0.2">
      <c r="A93" s="43"/>
      <c r="B93" s="43"/>
      <c r="C93" s="43"/>
      <c r="D93" s="43"/>
      <c r="E93" s="26"/>
      <c r="F93" s="8"/>
      <c r="G93" s="8"/>
      <c r="H93" s="8"/>
    </row>
    <row r="94" spans="1:8" x14ac:dyDescent="0.2">
      <c r="A94" s="43"/>
      <c r="B94" s="43"/>
      <c r="C94" s="43"/>
      <c r="D94" s="43"/>
      <c r="E94" s="35"/>
      <c r="F94" s="8"/>
      <c r="G94" s="8"/>
      <c r="H94" s="8"/>
    </row>
    <row r="95" spans="1:8" x14ac:dyDescent="0.2">
      <c r="A95" s="43"/>
      <c r="B95" s="43"/>
      <c r="C95" s="43"/>
      <c r="D95" s="43"/>
      <c r="E95" s="22"/>
      <c r="F95" s="8"/>
      <c r="G95" s="8"/>
      <c r="H95" s="8"/>
    </row>
    <row r="96" spans="1:8" x14ac:dyDescent="0.2">
      <c r="A96" s="43"/>
      <c r="B96" s="43"/>
      <c r="C96" s="43"/>
      <c r="D96" s="43"/>
      <c r="E96" s="26"/>
      <c r="F96" s="8"/>
      <c r="G96" s="8"/>
      <c r="H96" s="8"/>
    </row>
    <row r="97" spans="1:8" x14ac:dyDescent="0.2">
      <c r="A97" s="43"/>
      <c r="B97" s="43"/>
      <c r="C97" s="43"/>
      <c r="D97" s="43"/>
      <c r="E97" s="26"/>
      <c r="F97" s="8"/>
      <c r="G97" s="8"/>
      <c r="H97" s="8"/>
    </row>
    <row r="98" spans="1:8" x14ac:dyDescent="0.2">
      <c r="A98" s="43"/>
      <c r="B98" s="43"/>
      <c r="C98" s="43"/>
      <c r="D98" s="43"/>
      <c r="E98" s="26"/>
      <c r="F98" s="8"/>
      <c r="G98" s="8"/>
      <c r="H98" s="8"/>
    </row>
    <row r="99" spans="1:8" x14ac:dyDescent="0.2">
      <c r="A99" s="43"/>
      <c r="B99" s="43"/>
      <c r="C99" s="43"/>
      <c r="D99" s="43"/>
      <c r="E99" s="26"/>
      <c r="F99" s="8"/>
      <c r="G99" s="8"/>
      <c r="H99" s="8"/>
    </row>
    <row r="100" spans="1:8" x14ac:dyDescent="0.2">
      <c r="A100" s="43"/>
      <c r="B100" s="43"/>
      <c r="C100" s="43"/>
      <c r="D100" s="43"/>
      <c r="E100" s="35"/>
      <c r="F100" s="8"/>
      <c r="G100" s="8"/>
      <c r="H100" s="8"/>
    </row>
    <row r="101" spans="1:8" x14ac:dyDescent="0.2">
      <c r="E101" s="22"/>
      <c r="F101" s="8"/>
      <c r="G101" s="8"/>
      <c r="H101" s="8"/>
    </row>
    <row r="102" spans="1:8" x14ac:dyDescent="0.2">
      <c r="E102" s="26"/>
      <c r="F102" s="8"/>
      <c r="G102" s="8"/>
      <c r="H102" s="8"/>
    </row>
    <row r="103" spans="1:8" x14ac:dyDescent="0.2">
      <c r="E103" s="26"/>
      <c r="F103" s="8"/>
      <c r="G103" s="8"/>
      <c r="H103" s="8"/>
    </row>
    <row r="104" spans="1:8" x14ac:dyDescent="0.2">
      <c r="E104" s="26"/>
      <c r="F104" s="8"/>
      <c r="G104" s="8"/>
      <c r="H104" s="8"/>
    </row>
    <row r="105" spans="1:8" x14ac:dyDescent="0.2">
      <c r="E105" s="26"/>
      <c r="F105" s="8"/>
      <c r="G105" s="8"/>
      <c r="H105" s="8"/>
    </row>
    <row r="106" spans="1:8" x14ac:dyDescent="0.2">
      <c r="E106" s="35"/>
      <c r="F106" s="8"/>
      <c r="G106" s="8"/>
      <c r="H106" s="8"/>
    </row>
    <row r="107" spans="1:8" x14ac:dyDescent="0.2">
      <c r="E107" s="22"/>
      <c r="F107" s="8"/>
      <c r="G107" s="8"/>
      <c r="H107" s="8"/>
    </row>
    <row r="108" spans="1:8" x14ac:dyDescent="0.2">
      <c r="E108" s="26"/>
      <c r="F108" s="8"/>
      <c r="G108" s="8"/>
      <c r="H108" s="8"/>
    </row>
    <row r="109" spans="1:8" x14ac:dyDescent="0.2">
      <c r="E109" s="26"/>
      <c r="F109" s="8"/>
      <c r="G109" s="8"/>
      <c r="H109" s="8"/>
    </row>
    <row r="110" spans="1:8" x14ac:dyDescent="0.2">
      <c r="E110" s="26"/>
      <c r="F110" s="8"/>
      <c r="G110" s="8"/>
      <c r="H110" s="8"/>
    </row>
    <row r="111" spans="1:8" x14ac:dyDescent="0.2">
      <c r="E111" s="26"/>
      <c r="F111" s="8"/>
      <c r="G111" s="8"/>
      <c r="H111" s="8"/>
    </row>
    <row r="112" spans="1:8" x14ac:dyDescent="0.2">
      <c r="E112" s="35"/>
      <c r="F112" s="8"/>
      <c r="G112" s="8"/>
      <c r="H112" s="8"/>
    </row>
    <row r="113" spans="5:8" x14ac:dyDescent="0.2">
      <c r="E113" s="22"/>
      <c r="F113" s="8"/>
      <c r="G113" s="8"/>
      <c r="H113" s="8"/>
    </row>
    <row r="114" spans="5:8" x14ac:dyDescent="0.2">
      <c r="E114" s="26"/>
      <c r="F114" s="8"/>
      <c r="G114" s="8"/>
      <c r="H114" s="8"/>
    </row>
    <row r="115" spans="5:8" x14ac:dyDescent="0.2">
      <c r="E115" s="26"/>
      <c r="F115" s="8"/>
      <c r="G115" s="8"/>
      <c r="H115" s="8"/>
    </row>
    <row r="116" spans="5:8" x14ac:dyDescent="0.2">
      <c r="E116" s="26"/>
      <c r="F116" s="8"/>
      <c r="G116" s="8"/>
      <c r="H116" s="8"/>
    </row>
    <row r="117" spans="5:8" x14ac:dyDescent="0.2">
      <c r="E117" s="26"/>
      <c r="F117" s="8"/>
      <c r="G117" s="8"/>
      <c r="H117" s="8"/>
    </row>
    <row r="118" spans="5:8" x14ac:dyDescent="0.2">
      <c r="E118" s="35"/>
      <c r="F118" s="8"/>
      <c r="G118" s="8"/>
      <c r="H118" s="8"/>
    </row>
    <row r="119" spans="5:8" x14ac:dyDescent="0.2">
      <c r="F119" s="8"/>
      <c r="G119" s="8"/>
      <c r="H119" s="8"/>
    </row>
    <row r="120" spans="5:8" x14ac:dyDescent="0.2">
      <c r="F120" s="8"/>
      <c r="G120" s="8"/>
      <c r="H120" s="8"/>
    </row>
    <row r="121" spans="5:8" x14ac:dyDescent="0.2">
      <c r="F121" s="8"/>
      <c r="G121" s="8"/>
      <c r="H121" s="8"/>
    </row>
    <row r="122" spans="5:8" x14ac:dyDescent="0.2">
      <c r="F122" s="8"/>
      <c r="G122" s="8"/>
      <c r="H122" s="8"/>
    </row>
    <row r="123" spans="5:8" x14ac:dyDescent="0.2">
      <c r="F123" s="8"/>
      <c r="G123" s="8"/>
      <c r="H123" s="8"/>
    </row>
    <row r="124" spans="5:8" x14ac:dyDescent="0.2">
      <c r="F124" s="8"/>
      <c r="G124" s="8"/>
      <c r="H124" s="8"/>
    </row>
    <row r="125" spans="5:8" x14ac:dyDescent="0.2">
      <c r="F125" s="8"/>
      <c r="G125" s="8"/>
      <c r="H125" s="8"/>
    </row>
    <row r="126" spans="5:8" x14ac:dyDescent="0.2">
      <c r="F126" s="8"/>
      <c r="G126" s="8"/>
      <c r="H126" s="8"/>
    </row>
    <row r="127" spans="5:8" x14ac:dyDescent="0.2">
      <c r="F127" s="8"/>
      <c r="G127" s="8"/>
      <c r="H127" s="8"/>
    </row>
    <row r="128" spans="5:8" x14ac:dyDescent="0.2">
      <c r="F128" s="8"/>
      <c r="G128" s="8"/>
      <c r="H128" s="8"/>
    </row>
    <row r="129" spans="6:8" x14ac:dyDescent="0.2">
      <c r="F129" s="8"/>
      <c r="G129" s="8"/>
      <c r="H129" s="8"/>
    </row>
    <row r="130" spans="6:8" x14ac:dyDescent="0.2">
      <c r="F130" s="8"/>
      <c r="G130" s="8"/>
      <c r="H130" s="8"/>
    </row>
    <row r="131" spans="6:8" x14ac:dyDescent="0.2">
      <c r="F131" s="8"/>
      <c r="G131" s="8"/>
      <c r="H131" s="8"/>
    </row>
    <row r="132" spans="6:8" x14ac:dyDescent="0.2">
      <c r="F132" s="8"/>
      <c r="G132" s="8"/>
      <c r="H132" s="8"/>
    </row>
    <row r="133" spans="6:8" x14ac:dyDescent="0.2">
      <c r="F133" s="8"/>
      <c r="G133" s="8"/>
      <c r="H133" s="8"/>
    </row>
    <row r="134" spans="6:8" x14ac:dyDescent="0.2">
      <c r="F134" s="8"/>
      <c r="G134" s="8"/>
      <c r="H134" s="8"/>
    </row>
    <row r="135" spans="6:8" x14ac:dyDescent="0.2">
      <c r="F135" s="8"/>
      <c r="G135" s="8"/>
      <c r="H135" s="8"/>
    </row>
    <row r="136" spans="6:8" x14ac:dyDescent="0.2">
      <c r="F136" s="8"/>
      <c r="G136" s="8"/>
      <c r="H136" s="8"/>
    </row>
    <row r="137" spans="6:8" x14ac:dyDescent="0.2">
      <c r="F137" s="8"/>
      <c r="G137" s="8"/>
      <c r="H137" s="8"/>
    </row>
    <row r="138" spans="6:8" x14ac:dyDescent="0.2">
      <c r="F138" s="8"/>
      <c r="G138" s="8"/>
      <c r="H138" s="8"/>
    </row>
    <row r="139" spans="6:8" x14ac:dyDescent="0.2">
      <c r="F139" s="8"/>
      <c r="G139" s="8"/>
      <c r="H139" s="8"/>
    </row>
    <row r="140" spans="6:8" x14ac:dyDescent="0.2">
      <c r="F140" s="8"/>
      <c r="G140" s="8"/>
      <c r="H140" s="8"/>
    </row>
    <row r="141" spans="6:8" x14ac:dyDescent="0.2">
      <c r="F141" s="8"/>
      <c r="G141" s="8"/>
      <c r="H141" s="8"/>
    </row>
    <row r="142" spans="6:8" x14ac:dyDescent="0.2">
      <c r="F142" s="8"/>
      <c r="G142" s="8"/>
      <c r="H142" s="8"/>
    </row>
    <row r="143" spans="6:8" x14ac:dyDescent="0.2">
      <c r="F143" s="8"/>
      <c r="G143" s="8"/>
      <c r="H143" s="8"/>
    </row>
    <row r="144" spans="6:8" x14ac:dyDescent="0.2">
      <c r="F144" s="8"/>
      <c r="G144" s="8"/>
      <c r="H144" s="8"/>
    </row>
    <row r="145" spans="6:8" x14ac:dyDescent="0.2">
      <c r="F145" s="8"/>
      <c r="G145" s="8"/>
      <c r="H145" s="8"/>
    </row>
    <row r="146" spans="6:8" x14ac:dyDescent="0.2">
      <c r="F146" s="8"/>
      <c r="G146" s="8"/>
      <c r="H146" s="8"/>
    </row>
    <row r="147" spans="6:8" x14ac:dyDescent="0.2">
      <c r="F147" s="8"/>
      <c r="G147" s="8"/>
      <c r="H147" s="8"/>
    </row>
    <row r="148" spans="6:8" x14ac:dyDescent="0.2">
      <c r="F148" s="8"/>
      <c r="G148" s="8"/>
      <c r="H148" s="8"/>
    </row>
    <row r="149" spans="6:8" x14ac:dyDescent="0.2">
      <c r="F149" s="8"/>
      <c r="G149" s="8"/>
      <c r="H149" s="8"/>
    </row>
    <row r="150" spans="6:8" x14ac:dyDescent="0.2">
      <c r="F150" s="8"/>
      <c r="G150" s="8"/>
      <c r="H150" s="8"/>
    </row>
    <row r="151" spans="6:8" x14ac:dyDescent="0.2">
      <c r="F151" s="8"/>
      <c r="G151" s="8"/>
      <c r="H151" s="8"/>
    </row>
    <row r="152" spans="6:8" x14ac:dyDescent="0.2">
      <c r="F152" s="8"/>
      <c r="G152" s="8"/>
      <c r="H152" s="8"/>
    </row>
    <row r="153" spans="6:8" x14ac:dyDescent="0.2">
      <c r="F153" s="8"/>
      <c r="G153" s="8"/>
      <c r="H153" s="8"/>
    </row>
    <row r="154" spans="6:8" x14ac:dyDescent="0.2">
      <c r="F154" s="8"/>
      <c r="G154" s="8"/>
      <c r="H154" s="8"/>
    </row>
    <row r="155" spans="6:8" x14ac:dyDescent="0.2">
      <c r="F155" s="8"/>
      <c r="G155" s="8"/>
      <c r="H155" s="8"/>
    </row>
    <row r="156" spans="6:8" x14ac:dyDescent="0.2">
      <c r="F156" s="8"/>
      <c r="G156" s="8"/>
      <c r="H156" s="8"/>
    </row>
    <row r="157" spans="6:8" x14ac:dyDescent="0.2">
      <c r="F157" s="8"/>
      <c r="G157" s="8"/>
      <c r="H157" s="8"/>
    </row>
    <row r="158" spans="6:8" x14ac:dyDescent="0.2">
      <c r="F158" s="8"/>
      <c r="G158" s="8"/>
      <c r="H158" s="8"/>
    </row>
    <row r="159" spans="6:8" x14ac:dyDescent="0.2">
      <c r="F159" s="8"/>
      <c r="G159" s="8"/>
      <c r="H159" s="8"/>
    </row>
    <row r="160" spans="6:8" x14ac:dyDescent="0.2">
      <c r="F160" s="8"/>
      <c r="G160" s="8"/>
      <c r="H160" s="8"/>
    </row>
    <row r="161" spans="6:8" x14ac:dyDescent="0.2">
      <c r="F161" s="8"/>
      <c r="G161" s="8"/>
      <c r="H161" s="8"/>
    </row>
    <row r="162" spans="6:8" x14ac:dyDescent="0.2">
      <c r="F162" s="8"/>
      <c r="G162" s="8"/>
      <c r="H162" s="8"/>
    </row>
    <row r="163" spans="6:8" x14ac:dyDescent="0.2">
      <c r="F163" s="8"/>
      <c r="G163" s="8"/>
      <c r="H163" s="8"/>
    </row>
    <row r="164" spans="6:8" x14ac:dyDescent="0.2">
      <c r="F164" s="8"/>
      <c r="G164" s="8"/>
      <c r="H164" s="8"/>
    </row>
    <row r="165" spans="6:8" x14ac:dyDescent="0.2">
      <c r="F165" s="8"/>
      <c r="G165" s="8"/>
      <c r="H165" s="8"/>
    </row>
    <row r="166" spans="6:8" x14ac:dyDescent="0.2">
      <c r="F166" s="8"/>
      <c r="G166" s="8"/>
      <c r="H166" s="8"/>
    </row>
    <row r="167" spans="6:8" x14ac:dyDescent="0.2">
      <c r="F167" s="8"/>
      <c r="G167" s="8"/>
      <c r="H167" s="8"/>
    </row>
    <row r="168" spans="6:8" x14ac:dyDescent="0.2">
      <c r="F168" s="8"/>
      <c r="G168" s="8"/>
      <c r="H168" s="8"/>
    </row>
    <row r="169" spans="6:8" x14ac:dyDescent="0.2">
      <c r="F169" s="8"/>
      <c r="G169" s="8"/>
      <c r="H169" s="8"/>
    </row>
    <row r="170" spans="6:8" x14ac:dyDescent="0.2">
      <c r="F170" s="8"/>
      <c r="G170" s="8"/>
      <c r="H170" s="8"/>
    </row>
    <row r="171" spans="6:8" x14ac:dyDescent="0.2">
      <c r="F171" s="8"/>
      <c r="G171" s="8"/>
      <c r="H171" s="8"/>
    </row>
    <row r="172" spans="6:8" x14ac:dyDescent="0.2">
      <c r="F172" s="8"/>
      <c r="G172" s="8"/>
      <c r="H172" s="8"/>
    </row>
    <row r="173" spans="6:8" x14ac:dyDescent="0.2">
      <c r="F173" s="8"/>
      <c r="G173" s="8"/>
      <c r="H173" s="8"/>
    </row>
    <row r="174" spans="6:8" x14ac:dyDescent="0.2">
      <c r="F174" s="8"/>
      <c r="G174" s="8"/>
      <c r="H174" s="8"/>
    </row>
    <row r="175" spans="6:8" x14ac:dyDescent="0.2">
      <c r="F175" s="8"/>
      <c r="G175" s="8"/>
      <c r="H175" s="8"/>
    </row>
    <row r="176" spans="6:8" x14ac:dyDescent="0.2">
      <c r="F176" s="8"/>
      <c r="G176" s="8"/>
      <c r="H176" s="8"/>
    </row>
    <row r="177" spans="6:8" x14ac:dyDescent="0.2">
      <c r="F177" s="8"/>
      <c r="G177" s="8"/>
      <c r="H177" s="8"/>
    </row>
    <row r="178" spans="6:8" x14ac:dyDescent="0.2">
      <c r="F178" s="8"/>
      <c r="G178" s="8"/>
      <c r="H178" s="8"/>
    </row>
    <row r="179" spans="6:8" x14ac:dyDescent="0.2">
      <c r="F179" s="8"/>
      <c r="G179" s="8"/>
      <c r="H179" s="8"/>
    </row>
    <row r="180" spans="6:8" x14ac:dyDescent="0.2">
      <c r="F180" s="8"/>
      <c r="G180" s="8"/>
      <c r="H180" s="8"/>
    </row>
    <row r="181" spans="6:8" x14ac:dyDescent="0.2">
      <c r="F181" s="8"/>
      <c r="G181" s="8"/>
      <c r="H181" s="8"/>
    </row>
    <row r="182" spans="6:8" x14ac:dyDescent="0.2">
      <c r="F182" s="8"/>
      <c r="G182" s="8"/>
      <c r="H182" s="8"/>
    </row>
    <row r="183" spans="6:8" x14ac:dyDescent="0.2">
      <c r="F183" s="8"/>
      <c r="G183" s="8"/>
      <c r="H183" s="8"/>
    </row>
    <row r="184" spans="6:8" x14ac:dyDescent="0.2">
      <c r="F184" s="8"/>
      <c r="G184" s="8"/>
      <c r="H184" s="8"/>
    </row>
    <row r="185" spans="6:8" x14ac:dyDescent="0.2">
      <c r="F185" s="8"/>
      <c r="G185" s="8"/>
      <c r="H185" s="8"/>
    </row>
    <row r="186" spans="6:8" x14ac:dyDescent="0.2">
      <c r="F186" s="8"/>
      <c r="G186" s="8"/>
      <c r="H186" s="8"/>
    </row>
    <row r="187" spans="6:8" x14ac:dyDescent="0.2">
      <c r="F187" s="8"/>
      <c r="G187" s="8"/>
      <c r="H187" s="8"/>
    </row>
    <row r="188" spans="6:8" x14ac:dyDescent="0.2">
      <c r="F188" s="8"/>
      <c r="G188" s="8"/>
      <c r="H188" s="8"/>
    </row>
    <row r="189" spans="6:8" x14ac:dyDescent="0.2">
      <c r="F189" s="8"/>
      <c r="G189" s="8"/>
      <c r="H189" s="8"/>
    </row>
    <row r="190" spans="6:8" x14ac:dyDescent="0.2">
      <c r="F190" s="8"/>
      <c r="G190" s="8"/>
      <c r="H190" s="8"/>
    </row>
    <row r="191" spans="6:8" x14ac:dyDescent="0.2">
      <c r="F191" s="8"/>
      <c r="G191" s="8"/>
      <c r="H191" s="8"/>
    </row>
    <row r="192" spans="6:8" x14ac:dyDescent="0.2">
      <c r="F192" s="8"/>
      <c r="G192" s="8"/>
      <c r="H192" s="8"/>
    </row>
    <row r="193" spans="6:8" x14ac:dyDescent="0.2">
      <c r="F193" s="8"/>
      <c r="G193" s="8"/>
      <c r="H193" s="8"/>
    </row>
    <row r="194" spans="6:8" x14ac:dyDescent="0.2">
      <c r="F194" s="8"/>
      <c r="G194" s="8"/>
      <c r="H194" s="8"/>
    </row>
    <row r="195" spans="6:8" x14ac:dyDescent="0.2">
      <c r="F195" s="8"/>
      <c r="G195" s="8"/>
      <c r="H195" s="8"/>
    </row>
    <row r="196" spans="6:8" x14ac:dyDescent="0.2">
      <c r="F196" s="8"/>
      <c r="G196" s="8"/>
      <c r="H196" s="8"/>
    </row>
    <row r="197" spans="6:8" x14ac:dyDescent="0.2">
      <c r="F197" s="8"/>
      <c r="G197" s="8"/>
      <c r="H197" s="8"/>
    </row>
    <row r="198" spans="6:8" x14ac:dyDescent="0.2">
      <c r="F198" s="8"/>
      <c r="G198" s="8"/>
      <c r="H198" s="8"/>
    </row>
    <row r="199" spans="6:8" x14ac:dyDescent="0.2">
      <c r="F199" s="8"/>
      <c r="G199" s="8"/>
      <c r="H199" s="8"/>
    </row>
    <row r="200" spans="6:8" x14ac:dyDescent="0.2">
      <c r="F200" s="8"/>
      <c r="G200" s="8"/>
      <c r="H200" s="8"/>
    </row>
    <row r="201" spans="6:8" x14ac:dyDescent="0.2">
      <c r="F201" s="8"/>
      <c r="G201" s="8"/>
      <c r="H201" s="8"/>
    </row>
    <row r="202" spans="6:8" x14ac:dyDescent="0.2">
      <c r="F202" s="8"/>
      <c r="G202" s="8"/>
      <c r="H202" s="8"/>
    </row>
    <row r="203" spans="6:8" x14ac:dyDescent="0.2">
      <c r="F203" s="8"/>
      <c r="G203" s="8"/>
      <c r="H203" s="8"/>
    </row>
    <row r="204" spans="6:8" x14ac:dyDescent="0.2">
      <c r="F204" s="8"/>
      <c r="G204" s="8"/>
      <c r="H204" s="8"/>
    </row>
    <row r="205" spans="6:8" x14ac:dyDescent="0.2">
      <c r="F205" s="8"/>
      <c r="G205" s="8"/>
      <c r="H205" s="8"/>
    </row>
    <row r="206" spans="6:8" x14ac:dyDescent="0.2">
      <c r="F206" s="8"/>
      <c r="G206" s="8"/>
      <c r="H206" s="8"/>
    </row>
    <row r="207" spans="6:8" x14ac:dyDescent="0.2">
      <c r="F207" s="8"/>
      <c r="G207" s="8"/>
      <c r="H207" s="8"/>
    </row>
    <row r="208" spans="6:8" x14ac:dyDescent="0.2">
      <c r="F208" s="8"/>
      <c r="G208" s="8"/>
      <c r="H208" s="8"/>
    </row>
    <row r="209" spans="6:8" x14ac:dyDescent="0.2">
      <c r="F209" s="8"/>
      <c r="G209" s="8"/>
      <c r="H209" s="8"/>
    </row>
    <row r="210" spans="6:8" x14ac:dyDescent="0.2">
      <c r="F210" s="8"/>
      <c r="G210" s="8"/>
      <c r="H210" s="8"/>
    </row>
    <row r="211" spans="6:8" x14ac:dyDescent="0.2">
      <c r="F211" s="8"/>
      <c r="G211" s="8"/>
      <c r="H211" s="8"/>
    </row>
    <row r="212" spans="6:8" x14ac:dyDescent="0.2">
      <c r="F212" s="8"/>
      <c r="G212" s="8"/>
      <c r="H212" s="8"/>
    </row>
    <row r="213" spans="6:8" x14ac:dyDescent="0.2">
      <c r="F213" s="8"/>
      <c r="G213" s="8"/>
      <c r="H213" s="8"/>
    </row>
    <row r="214" spans="6:8" x14ac:dyDescent="0.2">
      <c r="F214" s="8"/>
      <c r="G214" s="8"/>
      <c r="H214" s="8"/>
    </row>
    <row r="215" spans="6:8" x14ac:dyDescent="0.2">
      <c r="F215" s="8"/>
      <c r="G215" s="8"/>
      <c r="H215" s="8"/>
    </row>
    <row r="216" spans="6:8" x14ac:dyDescent="0.2">
      <c r="F216" s="8"/>
      <c r="G216" s="8"/>
      <c r="H216" s="8"/>
    </row>
    <row r="217" spans="6:8" x14ac:dyDescent="0.2">
      <c r="F217" s="8"/>
      <c r="G217" s="8"/>
      <c r="H217" s="8"/>
    </row>
    <row r="218" spans="6:8" x14ac:dyDescent="0.2">
      <c r="F218" s="8"/>
      <c r="G218" s="8"/>
      <c r="H218" s="8"/>
    </row>
    <row r="219" spans="6:8" x14ac:dyDescent="0.2">
      <c r="F219" s="8"/>
      <c r="G219" s="8"/>
      <c r="H219" s="8"/>
    </row>
    <row r="220" spans="6:8" x14ac:dyDescent="0.2">
      <c r="F220" s="8"/>
      <c r="G220" s="8"/>
      <c r="H220" s="8"/>
    </row>
    <row r="221" spans="6:8" x14ac:dyDescent="0.2">
      <c r="F221" s="8"/>
      <c r="G221" s="8"/>
      <c r="H221" s="8"/>
    </row>
    <row r="222" spans="6:8" x14ac:dyDescent="0.2">
      <c r="F222" s="8"/>
      <c r="G222" s="8"/>
      <c r="H222" s="8"/>
    </row>
    <row r="223" spans="6:8" x14ac:dyDescent="0.2">
      <c r="F223" s="8"/>
      <c r="G223" s="8"/>
      <c r="H223" s="8"/>
    </row>
    <row r="224" spans="6:8" x14ac:dyDescent="0.2">
      <c r="F224" s="8"/>
      <c r="G224" s="8"/>
      <c r="H224" s="8"/>
    </row>
    <row r="225" spans="6:8" x14ac:dyDescent="0.2">
      <c r="F225" s="8"/>
      <c r="G225" s="8"/>
      <c r="H225" s="8"/>
    </row>
    <row r="226" spans="6:8" x14ac:dyDescent="0.2">
      <c r="F226" s="8"/>
      <c r="G226" s="8"/>
      <c r="H226" s="8"/>
    </row>
    <row r="227" spans="6:8" x14ac:dyDescent="0.2">
      <c r="F227" s="8"/>
      <c r="G227" s="8"/>
      <c r="H227" s="8"/>
    </row>
    <row r="228" spans="6:8" x14ac:dyDescent="0.2">
      <c r="F228" s="58"/>
      <c r="G228" s="58"/>
      <c r="H228" s="58"/>
    </row>
    <row r="229" spans="6:8" x14ac:dyDescent="0.2">
      <c r="F229" s="58"/>
      <c r="G229" s="58"/>
      <c r="H229" s="58"/>
    </row>
    <row r="230" spans="6:8" x14ac:dyDescent="0.2">
      <c r="F230" s="58"/>
      <c r="G230" s="58"/>
      <c r="H230" s="58"/>
    </row>
    <row r="231" spans="6:8" x14ac:dyDescent="0.2">
      <c r="F231" s="58"/>
      <c r="G231" s="58"/>
      <c r="H231" s="58"/>
    </row>
    <row r="232" spans="6:8" x14ac:dyDescent="0.2">
      <c r="F232" s="58"/>
      <c r="G232" s="58"/>
      <c r="H232" s="58"/>
    </row>
    <row r="233" spans="6:8" x14ac:dyDescent="0.2">
      <c r="F233" s="58"/>
      <c r="G233" s="58"/>
      <c r="H233" s="58"/>
    </row>
    <row r="234" spans="6:8" x14ac:dyDescent="0.2">
      <c r="F234" s="58"/>
      <c r="G234" s="58"/>
      <c r="H234" s="58"/>
    </row>
    <row r="235" spans="6:8" x14ac:dyDescent="0.2">
      <c r="F235" s="58"/>
      <c r="G235" s="58"/>
      <c r="H235" s="58"/>
    </row>
    <row r="236" spans="6:8" x14ac:dyDescent="0.2">
      <c r="F236" s="58"/>
      <c r="G236" s="58"/>
      <c r="H236" s="58"/>
    </row>
    <row r="237" spans="6:8" x14ac:dyDescent="0.2">
      <c r="F237" s="58"/>
      <c r="G237" s="58"/>
      <c r="H237" s="58"/>
    </row>
    <row r="238" spans="6:8" x14ac:dyDescent="0.2">
      <c r="F238" s="58"/>
      <c r="G238" s="58"/>
      <c r="H238" s="58"/>
    </row>
    <row r="239" spans="6:8" x14ac:dyDescent="0.2">
      <c r="F239" s="58"/>
      <c r="G239" s="58"/>
      <c r="H239" s="58"/>
    </row>
    <row r="240" spans="6:8" x14ac:dyDescent="0.2">
      <c r="F240" s="58"/>
      <c r="G240" s="58"/>
      <c r="H240" s="58"/>
    </row>
    <row r="241" spans="6:8" x14ac:dyDescent="0.2">
      <c r="F241" s="58"/>
      <c r="G241" s="58"/>
      <c r="H241" s="58"/>
    </row>
    <row r="242" spans="6:8" x14ac:dyDescent="0.2">
      <c r="F242" s="58"/>
      <c r="G242" s="58"/>
      <c r="H242" s="58"/>
    </row>
    <row r="243" spans="6:8" x14ac:dyDescent="0.2">
      <c r="F243" s="58"/>
      <c r="G243" s="58"/>
      <c r="H243" s="58"/>
    </row>
    <row r="244" spans="6:8" x14ac:dyDescent="0.2">
      <c r="F244" s="58"/>
      <c r="G244" s="58"/>
      <c r="H244" s="58"/>
    </row>
    <row r="245" spans="6:8" x14ac:dyDescent="0.2">
      <c r="F245" s="58"/>
      <c r="G245" s="58"/>
      <c r="H245" s="58"/>
    </row>
    <row r="246" spans="6:8" x14ac:dyDescent="0.2">
      <c r="F246" s="58"/>
      <c r="G246" s="58"/>
      <c r="H246" s="58"/>
    </row>
    <row r="247" spans="6:8" x14ac:dyDescent="0.2">
      <c r="F247" s="58"/>
      <c r="G247" s="58"/>
      <c r="H247" s="58"/>
    </row>
    <row r="248" spans="6:8" x14ac:dyDescent="0.2">
      <c r="F248" s="58"/>
      <c r="G248" s="58"/>
      <c r="H248" s="58"/>
    </row>
    <row r="249" spans="6:8" x14ac:dyDescent="0.2">
      <c r="F249" s="58"/>
      <c r="G249" s="58"/>
      <c r="H249" s="58"/>
    </row>
    <row r="250" spans="6:8" x14ac:dyDescent="0.2">
      <c r="F250" s="58"/>
      <c r="G250" s="58"/>
      <c r="H250" s="58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  <rowBreaks count="1" manualBreakCount="1"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67"/>
  <sheetViews>
    <sheetView showGridLines="0" topLeftCell="A52" zoomScaleNormal="100" workbookViewId="0">
      <selection activeCell="I100" sqref="I100"/>
    </sheetView>
  </sheetViews>
  <sheetFormatPr defaultRowHeight="12.75" x14ac:dyDescent="0.2"/>
  <cols>
    <col min="1" max="4" width="1.7109375" style="44" customWidth="1"/>
    <col min="5" max="5" width="86.5703125" style="44" customWidth="1"/>
    <col min="6" max="8" width="13.7109375" style="44" customWidth="1"/>
    <col min="9" max="256" width="9.140625" style="44"/>
    <col min="257" max="260" width="1.7109375" style="44" customWidth="1"/>
    <col min="261" max="261" width="86.5703125" style="44" customWidth="1"/>
    <col min="262" max="264" width="13.7109375" style="44" customWidth="1"/>
    <col min="265" max="512" width="9.140625" style="44"/>
    <col min="513" max="516" width="1.7109375" style="44" customWidth="1"/>
    <col min="517" max="517" width="86.5703125" style="44" customWidth="1"/>
    <col min="518" max="520" width="13.7109375" style="44" customWidth="1"/>
    <col min="521" max="768" width="9.140625" style="44"/>
    <col min="769" max="772" width="1.7109375" style="44" customWidth="1"/>
    <col min="773" max="773" width="86.5703125" style="44" customWidth="1"/>
    <col min="774" max="776" width="13.7109375" style="44" customWidth="1"/>
    <col min="777" max="1024" width="9.140625" style="44"/>
    <col min="1025" max="1028" width="1.7109375" style="44" customWidth="1"/>
    <col min="1029" max="1029" width="86.5703125" style="44" customWidth="1"/>
    <col min="1030" max="1032" width="13.7109375" style="44" customWidth="1"/>
    <col min="1033" max="1280" width="9.140625" style="44"/>
    <col min="1281" max="1284" width="1.7109375" style="44" customWidth="1"/>
    <col min="1285" max="1285" width="86.5703125" style="44" customWidth="1"/>
    <col min="1286" max="1288" width="13.7109375" style="44" customWidth="1"/>
    <col min="1289" max="1536" width="9.140625" style="44"/>
    <col min="1537" max="1540" width="1.7109375" style="44" customWidth="1"/>
    <col min="1541" max="1541" width="86.5703125" style="44" customWidth="1"/>
    <col min="1542" max="1544" width="13.7109375" style="44" customWidth="1"/>
    <col min="1545" max="1792" width="9.140625" style="44"/>
    <col min="1793" max="1796" width="1.7109375" style="44" customWidth="1"/>
    <col min="1797" max="1797" width="86.5703125" style="44" customWidth="1"/>
    <col min="1798" max="1800" width="13.7109375" style="44" customWidth="1"/>
    <col min="1801" max="2048" width="9.140625" style="44"/>
    <col min="2049" max="2052" width="1.7109375" style="44" customWidth="1"/>
    <col min="2053" max="2053" width="86.5703125" style="44" customWidth="1"/>
    <col min="2054" max="2056" width="13.7109375" style="44" customWidth="1"/>
    <col min="2057" max="2304" width="9.140625" style="44"/>
    <col min="2305" max="2308" width="1.7109375" style="44" customWidth="1"/>
    <col min="2309" max="2309" width="86.5703125" style="44" customWidth="1"/>
    <col min="2310" max="2312" width="13.7109375" style="44" customWidth="1"/>
    <col min="2313" max="2560" width="9.140625" style="44"/>
    <col min="2561" max="2564" width="1.7109375" style="44" customWidth="1"/>
    <col min="2565" max="2565" width="86.5703125" style="44" customWidth="1"/>
    <col min="2566" max="2568" width="13.7109375" style="44" customWidth="1"/>
    <col min="2569" max="2816" width="9.140625" style="44"/>
    <col min="2817" max="2820" width="1.7109375" style="44" customWidth="1"/>
    <col min="2821" max="2821" width="86.5703125" style="44" customWidth="1"/>
    <col min="2822" max="2824" width="13.7109375" style="44" customWidth="1"/>
    <col min="2825" max="3072" width="9.140625" style="44"/>
    <col min="3073" max="3076" width="1.7109375" style="44" customWidth="1"/>
    <col min="3077" max="3077" width="86.5703125" style="44" customWidth="1"/>
    <col min="3078" max="3080" width="13.7109375" style="44" customWidth="1"/>
    <col min="3081" max="3328" width="9.140625" style="44"/>
    <col min="3329" max="3332" width="1.7109375" style="44" customWidth="1"/>
    <col min="3333" max="3333" width="86.5703125" style="44" customWidth="1"/>
    <col min="3334" max="3336" width="13.7109375" style="44" customWidth="1"/>
    <col min="3337" max="3584" width="9.140625" style="44"/>
    <col min="3585" max="3588" width="1.7109375" style="44" customWidth="1"/>
    <col min="3589" max="3589" width="86.5703125" style="44" customWidth="1"/>
    <col min="3590" max="3592" width="13.7109375" style="44" customWidth="1"/>
    <col min="3593" max="3840" width="9.140625" style="44"/>
    <col min="3841" max="3844" width="1.7109375" style="44" customWidth="1"/>
    <col min="3845" max="3845" width="86.5703125" style="44" customWidth="1"/>
    <col min="3846" max="3848" width="13.7109375" style="44" customWidth="1"/>
    <col min="3849" max="4096" width="9.140625" style="44"/>
    <col min="4097" max="4100" width="1.7109375" style="44" customWidth="1"/>
    <col min="4101" max="4101" width="86.5703125" style="44" customWidth="1"/>
    <col min="4102" max="4104" width="13.7109375" style="44" customWidth="1"/>
    <col min="4105" max="4352" width="9.140625" style="44"/>
    <col min="4353" max="4356" width="1.7109375" style="44" customWidth="1"/>
    <col min="4357" max="4357" width="86.5703125" style="44" customWidth="1"/>
    <col min="4358" max="4360" width="13.7109375" style="44" customWidth="1"/>
    <col min="4361" max="4608" width="9.140625" style="44"/>
    <col min="4609" max="4612" width="1.7109375" style="44" customWidth="1"/>
    <col min="4613" max="4613" width="86.5703125" style="44" customWidth="1"/>
    <col min="4614" max="4616" width="13.7109375" style="44" customWidth="1"/>
    <col min="4617" max="4864" width="9.140625" style="44"/>
    <col min="4865" max="4868" width="1.7109375" style="44" customWidth="1"/>
    <col min="4869" max="4869" width="86.5703125" style="44" customWidth="1"/>
    <col min="4870" max="4872" width="13.7109375" style="44" customWidth="1"/>
    <col min="4873" max="5120" width="9.140625" style="44"/>
    <col min="5121" max="5124" width="1.7109375" style="44" customWidth="1"/>
    <col min="5125" max="5125" width="86.5703125" style="44" customWidth="1"/>
    <col min="5126" max="5128" width="13.7109375" style="44" customWidth="1"/>
    <col min="5129" max="5376" width="9.140625" style="44"/>
    <col min="5377" max="5380" width="1.7109375" style="44" customWidth="1"/>
    <col min="5381" max="5381" width="86.5703125" style="44" customWidth="1"/>
    <col min="5382" max="5384" width="13.7109375" style="44" customWidth="1"/>
    <col min="5385" max="5632" width="9.140625" style="44"/>
    <col min="5633" max="5636" width="1.7109375" style="44" customWidth="1"/>
    <col min="5637" max="5637" width="86.5703125" style="44" customWidth="1"/>
    <col min="5638" max="5640" width="13.7109375" style="44" customWidth="1"/>
    <col min="5641" max="5888" width="9.140625" style="44"/>
    <col min="5889" max="5892" width="1.7109375" style="44" customWidth="1"/>
    <col min="5893" max="5893" width="86.5703125" style="44" customWidth="1"/>
    <col min="5894" max="5896" width="13.7109375" style="44" customWidth="1"/>
    <col min="5897" max="6144" width="9.140625" style="44"/>
    <col min="6145" max="6148" width="1.7109375" style="44" customWidth="1"/>
    <col min="6149" max="6149" width="86.5703125" style="44" customWidth="1"/>
    <col min="6150" max="6152" width="13.7109375" style="44" customWidth="1"/>
    <col min="6153" max="6400" width="9.140625" style="44"/>
    <col min="6401" max="6404" width="1.7109375" style="44" customWidth="1"/>
    <col min="6405" max="6405" width="86.5703125" style="44" customWidth="1"/>
    <col min="6406" max="6408" width="13.7109375" style="44" customWidth="1"/>
    <col min="6409" max="6656" width="9.140625" style="44"/>
    <col min="6657" max="6660" width="1.7109375" style="44" customWidth="1"/>
    <col min="6661" max="6661" width="86.5703125" style="44" customWidth="1"/>
    <col min="6662" max="6664" width="13.7109375" style="44" customWidth="1"/>
    <col min="6665" max="6912" width="9.140625" style="44"/>
    <col min="6913" max="6916" width="1.7109375" style="44" customWidth="1"/>
    <col min="6917" max="6917" width="86.5703125" style="44" customWidth="1"/>
    <col min="6918" max="6920" width="13.7109375" style="44" customWidth="1"/>
    <col min="6921" max="7168" width="9.140625" style="44"/>
    <col min="7169" max="7172" width="1.7109375" style="44" customWidth="1"/>
    <col min="7173" max="7173" width="86.5703125" style="44" customWidth="1"/>
    <col min="7174" max="7176" width="13.7109375" style="44" customWidth="1"/>
    <col min="7177" max="7424" width="9.140625" style="44"/>
    <col min="7425" max="7428" width="1.7109375" style="44" customWidth="1"/>
    <col min="7429" max="7429" width="86.5703125" style="44" customWidth="1"/>
    <col min="7430" max="7432" width="13.7109375" style="44" customWidth="1"/>
    <col min="7433" max="7680" width="9.140625" style="44"/>
    <col min="7681" max="7684" width="1.7109375" style="44" customWidth="1"/>
    <col min="7685" max="7685" width="86.5703125" style="44" customWidth="1"/>
    <col min="7686" max="7688" width="13.7109375" style="44" customWidth="1"/>
    <col min="7689" max="7936" width="9.140625" style="44"/>
    <col min="7937" max="7940" width="1.7109375" style="44" customWidth="1"/>
    <col min="7941" max="7941" width="86.5703125" style="44" customWidth="1"/>
    <col min="7942" max="7944" width="13.7109375" style="44" customWidth="1"/>
    <col min="7945" max="8192" width="9.140625" style="44"/>
    <col min="8193" max="8196" width="1.7109375" style="44" customWidth="1"/>
    <col min="8197" max="8197" width="86.5703125" style="44" customWidth="1"/>
    <col min="8198" max="8200" width="13.7109375" style="44" customWidth="1"/>
    <col min="8201" max="8448" width="9.140625" style="44"/>
    <col min="8449" max="8452" width="1.7109375" style="44" customWidth="1"/>
    <col min="8453" max="8453" width="86.5703125" style="44" customWidth="1"/>
    <col min="8454" max="8456" width="13.7109375" style="44" customWidth="1"/>
    <col min="8457" max="8704" width="9.140625" style="44"/>
    <col min="8705" max="8708" width="1.7109375" style="44" customWidth="1"/>
    <col min="8709" max="8709" width="86.5703125" style="44" customWidth="1"/>
    <col min="8710" max="8712" width="13.7109375" style="44" customWidth="1"/>
    <col min="8713" max="8960" width="9.140625" style="44"/>
    <col min="8961" max="8964" width="1.7109375" style="44" customWidth="1"/>
    <col min="8965" max="8965" width="86.5703125" style="44" customWidth="1"/>
    <col min="8966" max="8968" width="13.7109375" style="44" customWidth="1"/>
    <col min="8969" max="9216" width="9.140625" style="44"/>
    <col min="9217" max="9220" width="1.7109375" style="44" customWidth="1"/>
    <col min="9221" max="9221" width="86.5703125" style="44" customWidth="1"/>
    <col min="9222" max="9224" width="13.7109375" style="44" customWidth="1"/>
    <col min="9225" max="9472" width="9.140625" style="44"/>
    <col min="9473" max="9476" width="1.7109375" style="44" customWidth="1"/>
    <col min="9477" max="9477" width="86.5703125" style="44" customWidth="1"/>
    <col min="9478" max="9480" width="13.7109375" style="44" customWidth="1"/>
    <col min="9481" max="9728" width="9.140625" style="44"/>
    <col min="9729" max="9732" width="1.7109375" style="44" customWidth="1"/>
    <col min="9733" max="9733" width="86.5703125" style="44" customWidth="1"/>
    <col min="9734" max="9736" width="13.7109375" style="44" customWidth="1"/>
    <col min="9737" max="9984" width="9.140625" style="44"/>
    <col min="9985" max="9988" width="1.7109375" style="44" customWidth="1"/>
    <col min="9989" max="9989" width="86.5703125" style="44" customWidth="1"/>
    <col min="9990" max="9992" width="13.7109375" style="44" customWidth="1"/>
    <col min="9993" max="10240" width="9.140625" style="44"/>
    <col min="10241" max="10244" width="1.7109375" style="44" customWidth="1"/>
    <col min="10245" max="10245" width="86.5703125" style="44" customWidth="1"/>
    <col min="10246" max="10248" width="13.7109375" style="44" customWidth="1"/>
    <col min="10249" max="10496" width="9.140625" style="44"/>
    <col min="10497" max="10500" width="1.7109375" style="44" customWidth="1"/>
    <col min="10501" max="10501" width="86.5703125" style="44" customWidth="1"/>
    <col min="10502" max="10504" width="13.7109375" style="44" customWidth="1"/>
    <col min="10505" max="10752" width="9.140625" style="44"/>
    <col min="10753" max="10756" width="1.7109375" style="44" customWidth="1"/>
    <col min="10757" max="10757" width="86.5703125" style="44" customWidth="1"/>
    <col min="10758" max="10760" width="13.7109375" style="44" customWidth="1"/>
    <col min="10761" max="11008" width="9.140625" style="44"/>
    <col min="11009" max="11012" width="1.7109375" style="44" customWidth="1"/>
    <col min="11013" max="11013" width="86.5703125" style="44" customWidth="1"/>
    <col min="11014" max="11016" width="13.7109375" style="44" customWidth="1"/>
    <col min="11017" max="11264" width="9.140625" style="44"/>
    <col min="11265" max="11268" width="1.7109375" style="44" customWidth="1"/>
    <col min="11269" max="11269" width="86.5703125" style="44" customWidth="1"/>
    <col min="11270" max="11272" width="13.7109375" style="44" customWidth="1"/>
    <col min="11273" max="11520" width="9.140625" style="44"/>
    <col min="11521" max="11524" width="1.7109375" style="44" customWidth="1"/>
    <col min="11525" max="11525" width="86.5703125" style="44" customWidth="1"/>
    <col min="11526" max="11528" width="13.7109375" style="44" customWidth="1"/>
    <col min="11529" max="11776" width="9.140625" style="44"/>
    <col min="11777" max="11780" width="1.7109375" style="44" customWidth="1"/>
    <col min="11781" max="11781" width="86.5703125" style="44" customWidth="1"/>
    <col min="11782" max="11784" width="13.7109375" style="44" customWidth="1"/>
    <col min="11785" max="12032" width="9.140625" style="44"/>
    <col min="12033" max="12036" width="1.7109375" style="44" customWidth="1"/>
    <col min="12037" max="12037" width="86.5703125" style="44" customWidth="1"/>
    <col min="12038" max="12040" width="13.7109375" style="44" customWidth="1"/>
    <col min="12041" max="12288" width="9.140625" style="44"/>
    <col min="12289" max="12292" width="1.7109375" style="44" customWidth="1"/>
    <col min="12293" max="12293" width="86.5703125" style="44" customWidth="1"/>
    <col min="12294" max="12296" width="13.7109375" style="44" customWidth="1"/>
    <col min="12297" max="12544" width="9.140625" style="44"/>
    <col min="12545" max="12548" width="1.7109375" style="44" customWidth="1"/>
    <col min="12549" max="12549" width="86.5703125" style="44" customWidth="1"/>
    <col min="12550" max="12552" width="13.7109375" style="44" customWidth="1"/>
    <col min="12553" max="12800" width="9.140625" style="44"/>
    <col min="12801" max="12804" width="1.7109375" style="44" customWidth="1"/>
    <col min="12805" max="12805" width="86.5703125" style="44" customWidth="1"/>
    <col min="12806" max="12808" width="13.7109375" style="44" customWidth="1"/>
    <col min="12809" max="13056" width="9.140625" style="44"/>
    <col min="13057" max="13060" width="1.7109375" style="44" customWidth="1"/>
    <col min="13061" max="13061" width="86.5703125" style="44" customWidth="1"/>
    <col min="13062" max="13064" width="13.7109375" style="44" customWidth="1"/>
    <col min="13065" max="13312" width="9.140625" style="44"/>
    <col min="13313" max="13316" width="1.7109375" style="44" customWidth="1"/>
    <col min="13317" max="13317" width="86.5703125" style="44" customWidth="1"/>
    <col min="13318" max="13320" width="13.7109375" style="44" customWidth="1"/>
    <col min="13321" max="13568" width="9.140625" style="44"/>
    <col min="13569" max="13572" width="1.7109375" style="44" customWidth="1"/>
    <col min="13573" max="13573" width="86.5703125" style="44" customWidth="1"/>
    <col min="13574" max="13576" width="13.7109375" style="44" customWidth="1"/>
    <col min="13577" max="13824" width="9.140625" style="44"/>
    <col min="13825" max="13828" width="1.7109375" style="44" customWidth="1"/>
    <col min="13829" max="13829" width="86.5703125" style="44" customWidth="1"/>
    <col min="13830" max="13832" width="13.7109375" style="44" customWidth="1"/>
    <col min="13833" max="14080" width="9.140625" style="44"/>
    <col min="14081" max="14084" width="1.7109375" style="44" customWidth="1"/>
    <col min="14085" max="14085" width="86.5703125" style="44" customWidth="1"/>
    <col min="14086" max="14088" width="13.7109375" style="44" customWidth="1"/>
    <col min="14089" max="14336" width="9.140625" style="44"/>
    <col min="14337" max="14340" width="1.7109375" style="44" customWidth="1"/>
    <col min="14341" max="14341" width="86.5703125" style="44" customWidth="1"/>
    <col min="14342" max="14344" width="13.7109375" style="44" customWidth="1"/>
    <col min="14345" max="14592" width="9.140625" style="44"/>
    <col min="14593" max="14596" width="1.7109375" style="44" customWidth="1"/>
    <col min="14597" max="14597" width="86.5703125" style="44" customWidth="1"/>
    <col min="14598" max="14600" width="13.7109375" style="44" customWidth="1"/>
    <col min="14601" max="14848" width="9.140625" style="44"/>
    <col min="14849" max="14852" width="1.7109375" style="44" customWidth="1"/>
    <col min="14853" max="14853" width="86.5703125" style="44" customWidth="1"/>
    <col min="14854" max="14856" width="13.7109375" style="44" customWidth="1"/>
    <col min="14857" max="15104" width="9.140625" style="44"/>
    <col min="15105" max="15108" width="1.7109375" style="44" customWidth="1"/>
    <col min="15109" max="15109" width="86.5703125" style="44" customWidth="1"/>
    <col min="15110" max="15112" width="13.7109375" style="44" customWidth="1"/>
    <col min="15113" max="15360" width="9.140625" style="44"/>
    <col min="15361" max="15364" width="1.7109375" style="44" customWidth="1"/>
    <col min="15365" max="15365" width="86.5703125" style="44" customWidth="1"/>
    <col min="15366" max="15368" width="13.7109375" style="44" customWidth="1"/>
    <col min="15369" max="15616" width="9.140625" style="44"/>
    <col min="15617" max="15620" width="1.7109375" style="44" customWidth="1"/>
    <col min="15621" max="15621" width="86.5703125" style="44" customWidth="1"/>
    <col min="15622" max="15624" width="13.7109375" style="44" customWidth="1"/>
    <col min="15625" max="15872" width="9.140625" style="44"/>
    <col min="15873" max="15876" width="1.7109375" style="44" customWidth="1"/>
    <col min="15877" max="15877" width="86.5703125" style="44" customWidth="1"/>
    <col min="15878" max="15880" width="13.7109375" style="44" customWidth="1"/>
    <col min="15881" max="16128" width="9.140625" style="44"/>
    <col min="16129" max="16132" width="1.7109375" style="44" customWidth="1"/>
    <col min="16133" max="16133" width="86.5703125" style="44" customWidth="1"/>
    <col min="16134" max="16136" width="13.7109375" style="44" customWidth="1"/>
    <col min="16137" max="16384" width="9.140625" style="44"/>
  </cols>
  <sheetData>
    <row r="1" spans="1:8" ht="15" customHeight="1" x14ac:dyDescent="0.25">
      <c r="A1" s="43"/>
      <c r="B1" s="43"/>
      <c r="C1" s="43"/>
      <c r="D1" s="43"/>
      <c r="E1" s="65" t="s">
        <v>0</v>
      </c>
      <c r="F1" s="65"/>
      <c r="G1" s="65"/>
      <c r="H1" s="65"/>
    </row>
    <row r="2" spans="1:8" x14ac:dyDescent="0.2">
      <c r="A2" s="43"/>
      <c r="B2" s="43"/>
      <c r="C2" s="43"/>
      <c r="D2" s="43"/>
      <c r="E2" s="66"/>
      <c r="F2" s="66"/>
      <c r="G2" s="66"/>
      <c r="H2" s="66"/>
    </row>
    <row r="3" spans="1:8" ht="25.5" x14ac:dyDescent="0.2">
      <c r="A3" s="43"/>
      <c r="B3" s="43"/>
      <c r="C3" s="43"/>
      <c r="D3" s="43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43"/>
      <c r="B4" s="43"/>
      <c r="C4" s="43"/>
      <c r="D4" s="43"/>
      <c r="E4" s="5" t="s">
        <v>5</v>
      </c>
      <c r="F4" s="45"/>
      <c r="G4" s="45"/>
      <c r="H4" s="45"/>
    </row>
    <row r="5" spans="1:8" x14ac:dyDescent="0.2">
      <c r="A5" s="43"/>
      <c r="B5" s="43"/>
      <c r="C5" s="43"/>
      <c r="D5" s="43"/>
      <c r="E5" s="7" t="s">
        <v>6</v>
      </c>
      <c r="F5" s="8">
        <v>4815963000</v>
      </c>
      <c r="G5" s="8">
        <v>5235227000</v>
      </c>
      <c r="H5" s="8">
        <v>5705151000</v>
      </c>
    </row>
    <row r="6" spans="1:8" x14ac:dyDescent="0.2">
      <c r="A6" s="43"/>
      <c r="B6" s="43"/>
      <c r="C6" s="43"/>
      <c r="D6" s="43"/>
      <c r="E6" s="7" t="s">
        <v>7</v>
      </c>
      <c r="F6" s="8"/>
      <c r="G6" s="8"/>
      <c r="H6" s="8"/>
    </row>
    <row r="7" spans="1:8" ht="16.5" x14ac:dyDescent="0.3">
      <c r="A7" s="43"/>
      <c r="B7" s="43"/>
      <c r="C7" s="43"/>
      <c r="D7" s="43"/>
      <c r="E7" s="5" t="s">
        <v>8</v>
      </c>
      <c r="F7" s="9">
        <f>SUM(F8:F17)</f>
        <v>3464461000</v>
      </c>
      <c r="G7" s="9">
        <f>SUM(G8:G17)</f>
        <v>3292987000</v>
      </c>
      <c r="H7" s="9">
        <f>SUM(H8:H17)</f>
        <v>3428430000</v>
      </c>
    </row>
    <row r="8" spans="1:8" x14ac:dyDescent="0.2">
      <c r="A8" s="43"/>
      <c r="B8" s="43"/>
      <c r="C8" s="43"/>
      <c r="D8" s="43"/>
      <c r="E8" s="10" t="s">
        <v>9</v>
      </c>
      <c r="F8" s="11">
        <v>502371000</v>
      </c>
      <c r="G8" s="11">
        <v>496622000</v>
      </c>
      <c r="H8" s="11">
        <v>519357000</v>
      </c>
    </row>
    <row r="9" spans="1:8" x14ac:dyDescent="0.2">
      <c r="A9" s="43"/>
      <c r="B9" s="43"/>
      <c r="C9" s="43"/>
      <c r="D9" s="43"/>
      <c r="E9" s="10" t="s">
        <v>10</v>
      </c>
      <c r="F9" s="11">
        <v>1484790000</v>
      </c>
      <c r="G9" s="11">
        <v>1560257000</v>
      </c>
      <c r="H9" s="11">
        <v>1646104000</v>
      </c>
    </row>
    <row r="10" spans="1:8" x14ac:dyDescent="0.2">
      <c r="A10" s="43"/>
      <c r="B10" s="43"/>
      <c r="C10" s="43"/>
      <c r="D10" s="43"/>
      <c r="E10" s="10" t="s">
        <v>11</v>
      </c>
      <c r="F10" s="12">
        <v>1213197000</v>
      </c>
      <c r="G10" s="12">
        <v>914827000</v>
      </c>
      <c r="H10" s="12">
        <v>965140000</v>
      </c>
    </row>
    <row r="11" spans="1:8" x14ac:dyDescent="0.2">
      <c r="A11" s="43"/>
      <c r="B11" s="43"/>
      <c r="C11" s="43"/>
      <c r="D11" s="43"/>
      <c r="E11" s="10" t="s">
        <v>12</v>
      </c>
      <c r="F11" s="11">
        <v>119000000</v>
      </c>
      <c r="G11" s="11">
        <v>169923000</v>
      </c>
      <c r="H11" s="11">
        <v>160812000</v>
      </c>
    </row>
    <row r="12" spans="1:8" x14ac:dyDescent="0.2">
      <c r="A12" s="43"/>
      <c r="B12" s="43"/>
      <c r="C12" s="43"/>
      <c r="D12" s="43"/>
      <c r="E12" s="10" t="s">
        <v>13</v>
      </c>
      <c r="F12" s="12">
        <v>12000000</v>
      </c>
      <c r="G12" s="12">
        <v>40000000</v>
      </c>
      <c r="H12" s="12">
        <v>40000000</v>
      </c>
    </row>
    <row r="13" spans="1:8" x14ac:dyDescent="0.2">
      <c r="A13" s="43"/>
      <c r="B13" s="43"/>
      <c r="C13" s="43"/>
      <c r="D13" s="43"/>
      <c r="E13" s="10" t="s">
        <v>14</v>
      </c>
      <c r="F13" s="11">
        <v>12241000</v>
      </c>
      <c r="G13" s="11">
        <v>12966000</v>
      </c>
      <c r="H13" s="11">
        <v>13715000</v>
      </c>
    </row>
    <row r="14" spans="1:8" x14ac:dyDescent="0.2">
      <c r="A14" s="43"/>
      <c r="B14" s="43"/>
      <c r="C14" s="43"/>
      <c r="D14" s="43"/>
      <c r="E14" s="10" t="s">
        <v>15</v>
      </c>
      <c r="F14" s="11">
        <v>64362000</v>
      </c>
      <c r="G14" s="11">
        <v>56921000</v>
      </c>
      <c r="H14" s="11">
        <v>60092000</v>
      </c>
    </row>
    <row r="15" spans="1:8" x14ac:dyDescent="0.2">
      <c r="A15" s="43"/>
      <c r="B15" s="43"/>
      <c r="C15" s="43"/>
      <c r="D15" s="43"/>
      <c r="E15" s="10" t="s">
        <v>16</v>
      </c>
      <c r="F15" s="12">
        <v>9500000</v>
      </c>
      <c r="G15" s="12">
        <v>19471000</v>
      </c>
      <c r="H15" s="12"/>
    </row>
    <row r="16" spans="1:8" x14ac:dyDescent="0.2">
      <c r="A16" s="43"/>
      <c r="B16" s="43"/>
      <c r="C16" s="43"/>
      <c r="D16" s="43"/>
      <c r="E16" s="10" t="s">
        <v>17</v>
      </c>
      <c r="F16" s="11">
        <v>47000000</v>
      </c>
      <c r="G16" s="11">
        <v>22000000</v>
      </c>
      <c r="H16" s="11">
        <v>23210000</v>
      </c>
    </row>
    <row r="17" spans="1:8" x14ac:dyDescent="0.2">
      <c r="A17" s="43"/>
      <c r="B17" s="43"/>
      <c r="C17" s="43"/>
      <c r="D17" s="43"/>
      <c r="E17" s="10" t="s">
        <v>18</v>
      </c>
      <c r="F17" s="11"/>
      <c r="G17" s="11"/>
      <c r="H17" s="11"/>
    </row>
    <row r="18" spans="1:8" ht="16.5" x14ac:dyDescent="0.3">
      <c r="A18" s="43"/>
      <c r="B18" s="43"/>
      <c r="C18" s="43"/>
      <c r="D18" s="43"/>
      <c r="E18" s="5" t="s">
        <v>19</v>
      </c>
      <c r="F18" s="8">
        <f>SUM(F19:F27)</f>
        <v>176242000</v>
      </c>
      <c r="G18" s="8">
        <f>SUM(G19:G27)</f>
        <v>99290000</v>
      </c>
      <c r="H18" s="8">
        <f>SUM(H19:H27)</f>
        <v>104719000</v>
      </c>
    </row>
    <row r="19" spans="1:8" x14ac:dyDescent="0.2">
      <c r="A19" s="43"/>
      <c r="B19" s="43"/>
      <c r="C19" s="43"/>
      <c r="D19" s="43"/>
      <c r="E19" s="10" t="s">
        <v>20</v>
      </c>
      <c r="F19" s="12">
        <v>44925000</v>
      </c>
      <c r="G19" s="12">
        <v>45855000</v>
      </c>
      <c r="H19" s="12">
        <v>46719000</v>
      </c>
    </row>
    <row r="20" spans="1:8" x14ac:dyDescent="0.2">
      <c r="A20" s="43"/>
      <c r="B20" s="43"/>
      <c r="C20" s="43"/>
      <c r="D20" s="43"/>
      <c r="E20" s="10" t="s">
        <v>21</v>
      </c>
      <c r="F20" s="13"/>
      <c r="G20" s="13"/>
      <c r="H20" s="13"/>
    </row>
    <row r="21" spans="1:8" x14ac:dyDescent="0.2">
      <c r="A21" s="43"/>
      <c r="B21" s="43"/>
      <c r="C21" s="43"/>
      <c r="D21" s="43"/>
      <c r="E21" s="10" t="s">
        <v>22</v>
      </c>
      <c r="F21" s="11">
        <v>80712000</v>
      </c>
      <c r="G21" s="11"/>
      <c r="H21" s="11"/>
    </row>
    <row r="22" spans="1:8" x14ac:dyDescent="0.2">
      <c r="A22" s="43"/>
      <c r="B22" s="43"/>
      <c r="C22" s="43"/>
      <c r="D22" s="43"/>
      <c r="E22" s="10" t="s">
        <v>23</v>
      </c>
      <c r="F22" s="11">
        <v>19605000</v>
      </c>
      <c r="G22" s="11">
        <v>22435000</v>
      </c>
      <c r="H22" s="11">
        <v>23000000</v>
      </c>
    </row>
    <row r="23" spans="1:8" x14ac:dyDescent="0.2">
      <c r="A23" s="43"/>
      <c r="B23" s="43"/>
      <c r="C23" s="43"/>
      <c r="D23" s="43"/>
      <c r="E23" s="10"/>
      <c r="F23" s="12"/>
      <c r="G23" s="12"/>
      <c r="H23" s="12"/>
    </row>
    <row r="24" spans="1:8" x14ac:dyDescent="0.2">
      <c r="A24" s="43"/>
      <c r="B24" s="43"/>
      <c r="C24" s="43"/>
      <c r="D24" s="43"/>
      <c r="E24" s="10" t="s">
        <v>24</v>
      </c>
      <c r="F24" s="11">
        <v>31000000</v>
      </c>
      <c r="G24" s="11">
        <v>31000000</v>
      </c>
      <c r="H24" s="11">
        <v>35000000</v>
      </c>
    </row>
    <row r="25" spans="1:8" x14ac:dyDescent="0.2">
      <c r="A25" s="43"/>
      <c r="B25" s="43"/>
      <c r="C25" s="43"/>
      <c r="D25" s="43"/>
      <c r="E25" s="10" t="s">
        <v>25</v>
      </c>
      <c r="F25" s="11"/>
      <c r="G25" s="11"/>
      <c r="H25" s="11"/>
    </row>
    <row r="26" spans="1:8" x14ac:dyDescent="0.2">
      <c r="A26" s="43"/>
      <c r="B26" s="43"/>
      <c r="C26" s="43"/>
      <c r="D26" s="43"/>
      <c r="E26" s="10" t="s">
        <v>26</v>
      </c>
      <c r="F26" s="12"/>
      <c r="G26" s="12"/>
      <c r="H26" s="12"/>
    </row>
    <row r="27" spans="1:8" x14ac:dyDescent="0.2">
      <c r="A27" s="43"/>
      <c r="B27" s="43"/>
      <c r="C27" s="43"/>
      <c r="D27" s="43"/>
      <c r="E27" s="10" t="s">
        <v>27</v>
      </c>
      <c r="F27" s="11"/>
      <c r="G27" s="11"/>
      <c r="H27" s="11"/>
    </row>
    <row r="28" spans="1:8" ht="16.5" x14ac:dyDescent="0.3">
      <c r="A28" s="43"/>
      <c r="B28" s="43"/>
      <c r="C28" s="43"/>
      <c r="D28" s="43"/>
      <c r="E28" s="14" t="s">
        <v>28</v>
      </c>
      <c r="F28" s="15">
        <f>+F5+F6+F7+F18</f>
        <v>8456666000</v>
      </c>
      <c r="G28" s="15">
        <f>+G5+G6+G7+G18</f>
        <v>8627504000</v>
      </c>
      <c r="H28" s="15">
        <f>+H5+H6+H7+H18</f>
        <v>9238300000</v>
      </c>
    </row>
    <row r="29" spans="1:8" ht="16.5" x14ac:dyDescent="0.3">
      <c r="A29" s="43"/>
      <c r="B29" s="43"/>
      <c r="C29" s="43"/>
      <c r="D29" s="43"/>
      <c r="E29" s="5" t="s">
        <v>29</v>
      </c>
      <c r="F29" s="16"/>
      <c r="G29" s="16"/>
      <c r="H29" s="16"/>
    </row>
    <row r="30" spans="1:8" ht="16.5" x14ac:dyDescent="0.3">
      <c r="A30" s="43"/>
      <c r="B30" s="43"/>
      <c r="C30" s="43"/>
      <c r="D30" s="43"/>
      <c r="E30" s="5" t="s">
        <v>30</v>
      </c>
      <c r="F30" s="8">
        <f>SUM(F31:F36)</f>
        <v>195364000</v>
      </c>
      <c r="G30" s="8">
        <f>SUM(G31:G36)</f>
        <v>175051000</v>
      </c>
      <c r="H30" s="8">
        <f>SUM(H31:H36)</f>
        <v>185857000</v>
      </c>
    </row>
    <row r="31" spans="1:8" x14ac:dyDescent="0.2">
      <c r="A31" s="43"/>
      <c r="B31" s="43"/>
      <c r="C31" s="43"/>
      <c r="D31" s="43"/>
      <c r="E31" s="10" t="s">
        <v>16</v>
      </c>
      <c r="F31" s="11">
        <v>72681000</v>
      </c>
      <c r="G31" s="11">
        <v>102000000</v>
      </c>
      <c r="H31" s="11">
        <v>110000000</v>
      </c>
    </row>
    <row r="32" spans="1:8" x14ac:dyDescent="0.2">
      <c r="A32" s="43"/>
      <c r="B32" s="43"/>
      <c r="C32" s="43"/>
      <c r="D32" s="43"/>
      <c r="E32" s="10" t="s">
        <v>31</v>
      </c>
      <c r="F32" s="11">
        <v>122533000</v>
      </c>
      <c r="G32" s="11">
        <v>72901000</v>
      </c>
      <c r="H32" s="11">
        <v>75857000</v>
      </c>
    </row>
    <row r="33" spans="1:8" x14ac:dyDescent="0.2">
      <c r="A33" s="43"/>
      <c r="B33" s="43"/>
      <c r="C33" s="43"/>
      <c r="D33" s="43"/>
      <c r="E33" s="10" t="s">
        <v>32</v>
      </c>
      <c r="F33" s="11">
        <v>150000</v>
      </c>
      <c r="G33" s="11">
        <v>150000</v>
      </c>
      <c r="H33" s="11"/>
    </row>
    <row r="34" spans="1:8" x14ac:dyDescent="0.2">
      <c r="A34" s="43"/>
      <c r="B34" s="43"/>
      <c r="C34" s="43"/>
      <c r="D34" s="43"/>
      <c r="E34" s="10" t="s">
        <v>33</v>
      </c>
      <c r="F34" s="11"/>
      <c r="G34" s="11"/>
      <c r="H34" s="11"/>
    </row>
    <row r="35" spans="1:8" x14ac:dyDescent="0.2">
      <c r="A35" s="43"/>
      <c r="B35" s="43"/>
      <c r="C35" s="43"/>
      <c r="D35" s="43"/>
      <c r="E35" s="10" t="s">
        <v>17</v>
      </c>
      <c r="F35" s="11"/>
      <c r="G35" s="11"/>
      <c r="H35" s="11"/>
    </row>
    <row r="36" spans="1:8" x14ac:dyDescent="0.2">
      <c r="A36" s="43"/>
      <c r="B36" s="43"/>
      <c r="C36" s="43"/>
      <c r="D36" s="43"/>
      <c r="E36" s="10" t="s">
        <v>34</v>
      </c>
      <c r="F36" s="11"/>
      <c r="G36" s="11"/>
      <c r="H36" s="11"/>
    </row>
    <row r="37" spans="1:8" ht="16.5" x14ac:dyDescent="0.3">
      <c r="A37" s="43"/>
      <c r="B37" s="43"/>
      <c r="C37" s="43"/>
      <c r="D37" s="43"/>
      <c r="E37" s="5" t="s">
        <v>19</v>
      </c>
      <c r="F37" s="8">
        <f>SUM(F38:F38)</f>
        <v>11250000</v>
      </c>
      <c r="G37" s="8">
        <f>SUM(G38:G38)</f>
        <v>16000000</v>
      </c>
      <c r="H37" s="8">
        <f>SUM(H38:H38)</f>
        <v>16800000</v>
      </c>
    </row>
    <row r="38" spans="1:8" x14ac:dyDescent="0.2">
      <c r="A38" s="43"/>
      <c r="B38" s="43"/>
      <c r="C38" s="43"/>
      <c r="D38" s="43"/>
      <c r="E38" s="10" t="s">
        <v>21</v>
      </c>
      <c r="F38" s="12">
        <v>11250000</v>
      </c>
      <c r="G38" s="12">
        <v>16000000</v>
      </c>
      <c r="H38" s="12">
        <v>16800000</v>
      </c>
    </row>
    <row r="39" spans="1:8" ht="16.5" x14ac:dyDescent="0.3">
      <c r="A39" s="43"/>
      <c r="B39" s="43"/>
      <c r="C39" s="43"/>
      <c r="D39" s="43"/>
      <c r="E39" s="14" t="s">
        <v>35</v>
      </c>
      <c r="F39" s="17">
        <f>+F30+F37</f>
        <v>206614000</v>
      </c>
      <c r="G39" s="17">
        <f>+G30+G37</f>
        <v>191051000</v>
      </c>
      <c r="H39" s="17">
        <f>+H30+H37</f>
        <v>202657000</v>
      </c>
    </row>
    <row r="40" spans="1:8" ht="16.5" x14ac:dyDescent="0.3">
      <c r="A40" s="43"/>
      <c r="B40" s="43"/>
      <c r="C40" s="43"/>
      <c r="D40" s="43"/>
      <c r="E40" s="18" t="s">
        <v>36</v>
      </c>
      <c r="F40" s="19">
        <f>+F28+F39</f>
        <v>8663280000</v>
      </c>
      <c r="G40" s="19">
        <f>+G28+G39</f>
        <v>8818555000</v>
      </c>
      <c r="H40" s="19">
        <f>+H28+H39</f>
        <v>9440957000</v>
      </c>
    </row>
    <row r="41" spans="1:8" x14ac:dyDescent="0.2">
      <c r="A41" s="43"/>
      <c r="B41" s="43"/>
      <c r="C41" s="43"/>
      <c r="D41" s="43"/>
      <c r="E41" s="20"/>
      <c r="F41" s="21"/>
      <c r="G41" s="21"/>
      <c r="H41" s="21"/>
    </row>
    <row r="42" spans="1:8" x14ac:dyDescent="0.2">
      <c r="A42" s="43"/>
      <c r="B42" s="43"/>
      <c r="C42" s="43"/>
      <c r="D42" s="43"/>
      <c r="E42" s="20"/>
      <c r="F42" s="21"/>
      <c r="G42" s="21"/>
      <c r="H42" s="21"/>
    </row>
    <row r="43" spans="1:8" x14ac:dyDescent="0.2">
      <c r="A43" s="43"/>
      <c r="B43" s="43"/>
      <c r="C43" s="43"/>
      <c r="D43" s="43"/>
      <c r="E43" s="22" t="s">
        <v>37</v>
      </c>
      <c r="F43" s="8"/>
      <c r="G43" s="8"/>
      <c r="H43" s="8"/>
    </row>
    <row r="44" spans="1:8" x14ac:dyDescent="0.2">
      <c r="A44" s="43"/>
      <c r="B44" s="43"/>
      <c r="C44" s="43"/>
      <c r="D44" s="43"/>
      <c r="E44" s="23"/>
      <c r="F44" s="24"/>
      <c r="G44" s="24"/>
      <c r="H44" s="24"/>
    </row>
    <row r="45" spans="1:8" x14ac:dyDescent="0.2">
      <c r="A45" s="43"/>
      <c r="B45" s="43"/>
      <c r="C45" s="43"/>
      <c r="D45" s="43"/>
      <c r="E45" s="22" t="s">
        <v>38</v>
      </c>
      <c r="F45" s="9">
        <f>SUM(F47+F53+F59+F65+F70+F76+F84+F91)</f>
        <v>2414612000</v>
      </c>
      <c r="G45" s="9">
        <f>SUM(G47+G53+G59+G65+G70+G76+G84+G91)</f>
        <v>2685437000</v>
      </c>
      <c r="H45" s="9">
        <f>SUM(H47+H53+H59+H65+H70+H76+H84+H91)</f>
        <v>2551972000</v>
      </c>
    </row>
    <row r="46" spans="1:8" x14ac:dyDescent="0.2">
      <c r="A46" s="43"/>
      <c r="B46" s="43"/>
      <c r="C46" s="43"/>
      <c r="D46" s="43"/>
      <c r="E46" s="25" t="s">
        <v>39</v>
      </c>
      <c r="F46" s="8"/>
      <c r="G46" s="8"/>
      <c r="H46" s="8"/>
    </row>
    <row r="47" spans="1:8" x14ac:dyDescent="0.2">
      <c r="A47" s="43"/>
      <c r="B47" s="43"/>
      <c r="C47" s="43"/>
      <c r="D47" s="22" t="s">
        <v>40</v>
      </c>
      <c r="E47" s="22" t="s">
        <v>40</v>
      </c>
      <c r="F47" s="8">
        <f>SUM(F48:F51)</f>
        <v>21844000</v>
      </c>
      <c r="G47" s="8">
        <f>SUM(G48:G51)</f>
        <v>9959000</v>
      </c>
      <c r="H47" s="8">
        <f>SUM(H48:H51)</f>
        <v>0</v>
      </c>
    </row>
    <row r="48" spans="1:8" x14ac:dyDescent="0.2">
      <c r="A48" s="43"/>
      <c r="B48" s="43"/>
      <c r="C48" s="43"/>
      <c r="D48" s="26" t="s">
        <v>45</v>
      </c>
      <c r="E48" s="26" t="s">
        <v>46</v>
      </c>
      <c r="F48" s="27">
        <f>SUM('[7]CPT:DC5'!F48)</f>
        <v>11044000</v>
      </c>
      <c r="G48" s="28">
        <f>SUM('[7]CPT:DC5'!G48)</f>
        <v>9959000</v>
      </c>
      <c r="H48" s="29">
        <f>SUM('[7]CPT:DC5'!H48)</f>
        <v>0</v>
      </c>
    </row>
    <row r="49" spans="1:8" x14ac:dyDescent="0.2">
      <c r="A49" s="43"/>
      <c r="B49" s="43"/>
      <c r="C49" s="43"/>
      <c r="D49" s="26"/>
      <c r="E49" s="26" t="s">
        <v>45</v>
      </c>
      <c r="F49" s="30">
        <f>SUM('[7]CPT:DC5'!F49)</f>
        <v>10800000</v>
      </c>
      <c r="G49" s="11">
        <f>SUM('[7]CPT:DC5'!G49)</f>
        <v>0</v>
      </c>
      <c r="H49" s="31">
        <f>SUM('[7]CPT:DC5'!H49)</f>
        <v>0</v>
      </c>
    </row>
    <row r="50" spans="1:8" x14ac:dyDescent="0.2">
      <c r="A50" s="43"/>
      <c r="B50" s="43"/>
      <c r="C50" s="43"/>
      <c r="D50" s="26"/>
      <c r="E50" s="26"/>
      <c r="F50" s="30"/>
      <c r="G50" s="11"/>
      <c r="H50" s="31"/>
    </row>
    <row r="51" spans="1:8" x14ac:dyDescent="0.2">
      <c r="A51" s="43"/>
      <c r="B51" s="43"/>
      <c r="C51" s="43"/>
      <c r="D51" s="26"/>
      <c r="E51" s="26"/>
      <c r="F51" s="32"/>
      <c r="G51" s="33"/>
      <c r="H51" s="34"/>
    </row>
    <row r="52" spans="1:8" x14ac:dyDescent="0.2">
      <c r="A52" s="43"/>
      <c r="B52" s="43"/>
      <c r="C52" s="43"/>
      <c r="D52" s="35"/>
      <c r="E52" s="35"/>
      <c r="F52" s="36"/>
      <c r="G52" s="36"/>
      <c r="H52" s="36"/>
    </row>
    <row r="53" spans="1:8" x14ac:dyDescent="0.2">
      <c r="A53" s="43"/>
      <c r="B53" s="43"/>
      <c r="C53" s="43"/>
      <c r="D53" s="22" t="s">
        <v>47</v>
      </c>
      <c r="E53" s="22" t="s">
        <v>47</v>
      </c>
      <c r="F53" s="8">
        <f>SUM(F54:F57)</f>
        <v>4283000</v>
      </c>
      <c r="G53" s="8">
        <f>SUM(G54:G57)</f>
        <v>4159000</v>
      </c>
      <c r="H53" s="8">
        <f>SUM(H54:H57)</f>
        <v>4388000</v>
      </c>
    </row>
    <row r="54" spans="1:8" x14ac:dyDescent="0.2">
      <c r="A54" s="43"/>
      <c r="B54" s="43"/>
      <c r="C54" s="43"/>
      <c r="D54" s="26" t="s">
        <v>48</v>
      </c>
      <c r="E54" s="26" t="s">
        <v>48</v>
      </c>
      <c r="F54" s="27">
        <f>SUM('[7]CPT:DC5'!F54)</f>
        <v>3938000</v>
      </c>
      <c r="G54" s="28">
        <f>SUM('[7]CPT:DC5'!G54)</f>
        <v>4159000</v>
      </c>
      <c r="H54" s="29">
        <f>SUM('[7]CPT:DC5'!H54)</f>
        <v>4388000</v>
      </c>
    </row>
    <row r="55" spans="1:8" x14ac:dyDescent="0.2">
      <c r="A55" s="43"/>
      <c r="B55" s="43"/>
      <c r="C55" s="43"/>
      <c r="D55" s="26"/>
      <c r="E55" s="26" t="s">
        <v>49</v>
      </c>
      <c r="F55" s="30">
        <f>SUM('[7]CPT:DC5'!F55)</f>
        <v>345000</v>
      </c>
      <c r="G55" s="11">
        <f>SUM('[7]CPT:DC5'!G55)</f>
        <v>0</v>
      </c>
      <c r="H55" s="31">
        <f>SUM('[7]CPT:DC5'!H55)</f>
        <v>0</v>
      </c>
    </row>
    <row r="56" spans="1:8" x14ac:dyDescent="0.2">
      <c r="A56" s="43"/>
      <c r="B56" s="43"/>
      <c r="C56" s="43"/>
      <c r="D56" s="26"/>
      <c r="E56" s="26"/>
      <c r="F56" s="30"/>
      <c r="G56" s="11"/>
      <c r="H56" s="31"/>
    </row>
    <row r="57" spans="1:8" x14ac:dyDescent="0.2">
      <c r="A57" s="43"/>
      <c r="B57" s="43"/>
      <c r="C57" s="43"/>
      <c r="D57" s="26"/>
      <c r="E57" s="26"/>
      <c r="F57" s="32"/>
      <c r="G57" s="33"/>
      <c r="H57" s="34"/>
    </row>
    <row r="58" spans="1:8" x14ac:dyDescent="0.2">
      <c r="A58" s="43"/>
      <c r="B58" s="43"/>
      <c r="C58" s="43"/>
      <c r="D58" s="35"/>
      <c r="E58" s="35"/>
      <c r="F58" s="36"/>
      <c r="G58" s="36"/>
      <c r="H58" s="36"/>
    </row>
    <row r="59" spans="1:8" x14ac:dyDescent="0.2">
      <c r="A59" s="43"/>
      <c r="B59" s="43"/>
      <c r="C59" s="43"/>
      <c r="D59" s="22" t="s">
        <v>50</v>
      </c>
      <c r="E59" s="22" t="s">
        <v>50</v>
      </c>
      <c r="F59" s="8">
        <f>SUM(F60:F63)</f>
        <v>543793000</v>
      </c>
      <c r="G59" s="8">
        <f>SUM(G60:G63)</f>
        <v>576891000</v>
      </c>
      <c r="H59" s="8">
        <f>SUM(H60:H63)</f>
        <v>621995000</v>
      </c>
    </row>
    <row r="60" spans="1:8" x14ac:dyDescent="0.2">
      <c r="A60" s="43"/>
      <c r="B60" s="43"/>
      <c r="C60" s="43"/>
      <c r="D60" s="26" t="s">
        <v>51</v>
      </c>
      <c r="E60" s="26" t="s">
        <v>51</v>
      </c>
      <c r="F60" s="27">
        <f>SUM('[7]CPT:DC5'!F60)</f>
        <v>313451000</v>
      </c>
      <c r="G60" s="28">
        <f>SUM('[7]CPT:DC5'!G60)</f>
        <v>326491000</v>
      </c>
      <c r="H60" s="29">
        <f>SUM('[7]CPT:DC5'!H60)</f>
        <v>344661000</v>
      </c>
    </row>
    <row r="61" spans="1:8" x14ac:dyDescent="0.2">
      <c r="A61" s="43"/>
      <c r="B61" s="43"/>
      <c r="C61" s="43"/>
      <c r="D61" s="26" t="s">
        <v>52</v>
      </c>
      <c r="E61" s="26" t="s">
        <v>52</v>
      </c>
      <c r="F61" s="30">
        <f>SUM('[7]CPT:DC5'!F61)</f>
        <v>5928000</v>
      </c>
      <c r="G61" s="11">
        <f>SUM('[7]CPT:DC5'!G61)</f>
        <v>6176000</v>
      </c>
      <c r="H61" s="31">
        <f>SUM('[7]CPT:DC5'!H61)</f>
        <v>6520000</v>
      </c>
    </row>
    <row r="62" spans="1:8" x14ac:dyDescent="0.2">
      <c r="A62" s="43"/>
      <c r="B62" s="43"/>
      <c r="C62" s="43"/>
      <c r="D62" s="26" t="s">
        <v>53</v>
      </c>
      <c r="E62" s="26" t="s">
        <v>53</v>
      </c>
      <c r="F62" s="30">
        <f>SUM('[7]CPT:DC5'!F62)</f>
        <v>224414000</v>
      </c>
      <c r="G62" s="11">
        <f>SUM('[7]CPT:DC5'!G62)</f>
        <v>244224000</v>
      </c>
      <c r="H62" s="31">
        <f>SUM('[7]CPT:DC5'!H62)</f>
        <v>270814000</v>
      </c>
    </row>
    <row r="63" spans="1:8" x14ac:dyDescent="0.2">
      <c r="A63" s="43"/>
      <c r="B63" s="43"/>
      <c r="C63" s="43"/>
      <c r="D63" s="26"/>
      <c r="E63" s="26"/>
      <c r="F63" s="32"/>
      <c r="G63" s="33"/>
      <c r="H63" s="34"/>
    </row>
    <row r="64" spans="1:8" x14ac:dyDescent="0.2">
      <c r="A64" s="43"/>
      <c r="B64" s="43"/>
      <c r="C64" s="43"/>
      <c r="D64" s="35"/>
      <c r="E64" s="35"/>
      <c r="F64" s="36"/>
      <c r="G64" s="36"/>
      <c r="H64" s="36"/>
    </row>
    <row r="65" spans="1:8" x14ac:dyDescent="0.2">
      <c r="A65" s="43"/>
      <c r="B65" s="43"/>
      <c r="C65" s="43"/>
      <c r="D65" s="22" t="s">
        <v>54</v>
      </c>
      <c r="E65" s="22" t="s">
        <v>54</v>
      </c>
      <c r="F65" s="8">
        <f>SUM(F66:F68)</f>
        <v>1373568000</v>
      </c>
      <c r="G65" s="8">
        <f>SUM(G66:G68)</f>
        <v>1636389000</v>
      </c>
      <c r="H65" s="8">
        <f>SUM(H66:H68)</f>
        <v>1442150000</v>
      </c>
    </row>
    <row r="66" spans="1:8" x14ac:dyDescent="0.2">
      <c r="A66" s="43"/>
      <c r="B66" s="43"/>
      <c r="C66" s="43"/>
      <c r="D66" s="26" t="s">
        <v>55</v>
      </c>
      <c r="E66" s="26" t="s">
        <v>55</v>
      </c>
      <c r="F66" s="27">
        <f>SUM('[7]CPT:DC5'!F66)</f>
        <v>1367068000</v>
      </c>
      <c r="G66" s="28">
        <f>SUM('[7]CPT:DC5'!G66)</f>
        <v>1634889000</v>
      </c>
      <c r="H66" s="29">
        <f>SUM('[7]CPT:DC5'!H66)</f>
        <v>1440650000</v>
      </c>
    </row>
    <row r="67" spans="1:8" x14ac:dyDescent="0.2">
      <c r="A67" s="43"/>
      <c r="B67" s="43"/>
      <c r="C67" s="43"/>
      <c r="D67" s="26" t="s">
        <v>56</v>
      </c>
      <c r="E67" s="26" t="s">
        <v>56</v>
      </c>
      <c r="F67" s="30">
        <f>SUM('[7]CPT:DC5'!F67)</f>
        <v>5000000</v>
      </c>
      <c r="G67" s="11">
        <f>SUM('[7]CPT:DC5'!G67)</f>
        <v>0</v>
      </c>
      <c r="H67" s="31">
        <f>SUM('[7]CPT:DC5'!H67)</f>
        <v>0</v>
      </c>
    </row>
    <row r="68" spans="1:8" x14ac:dyDescent="0.2">
      <c r="A68" s="43"/>
      <c r="B68" s="43"/>
      <c r="C68" s="43"/>
      <c r="D68" s="26" t="s">
        <v>57</v>
      </c>
      <c r="E68" s="26" t="s">
        <v>57</v>
      </c>
      <c r="F68" s="32">
        <f>SUM('[7]CPT:DC5'!F68)</f>
        <v>1500000</v>
      </c>
      <c r="G68" s="33">
        <f>SUM('[7]CPT:DC5'!G68)</f>
        <v>1500000</v>
      </c>
      <c r="H68" s="34">
        <f>SUM('[7]CPT:DC5'!H68)</f>
        <v>1500000</v>
      </c>
    </row>
    <row r="69" spans="1:8" x14ac:dyDescent="0.2">
      <c r="A69" s="43"/>
      <c r="B69" s="43"/>
      <c r="C69" s="43"/>
      <c r="D69" s="35"/>
      <c r="E69" s="35"/>
      <c r="F69" s="36"/>
      <c r="G69" s="36"/>
      <c r="H69" s="36"/>
    </row>
    <row r="70" spans="1:8" x14ac:dyDescent="0.2">
      <c r="A70" s="43"/>
      <c r="B70" s="43"/>
      <c r="C70" s="43"/>
      <c r="D70" s="22" t="s">
        <v>58</v>
      </c>
      <c r="E70" s="22" t="s">
        <v>59</v>
      </c>
      <c r="F70" s="8">
        <f>SUM(F71:F74)</f>
        <v>15000000</v>
      </c>
      <c r="G70" s="8">
        <f>SUM(G71:G74)</f>
        <v>21650000</v>
      </c>
      <c r="H70" s="8">
        <f>SUM(H71:H74)</f>
        <v>11450000</v>
      </c>
    </row>
    <row r="71" spans="1:8" x14ac:dyDescent="0.2">
      <c r="A71" s="43"/>
      <c r="B71" s="43"/>
      <c r="C71" s="43"/>
      <c r="D71" s="26" t="s">
        <v>59</v>
      </c>
      <c r="E71" s="26" t="s">
        <v>60</v>
      </c>
      <c r="F71" s="27">
        <f>SUM('[7]CPT:DC5'!F71)</f>
        <v>15000000</v>
      </c>
      <c r="G71" s="28">
        <f>SUM('[7]CPT:DC5'!G71)</f>
        <v>21650000</v>
      </c>
      <c r="H71" s="29">
        <f>SUM('[7]CPT:DC5'!H71)</f>
        <v>11450000</v>
      </c>
    </row>
    <row r="72" spans="1:8" x14ac:dyDescent="0.2">
      <c r="A72" s="43"/>
      <c r="B72" s="43"/>
      <c r="C72" s="43"/>
      <c r="D72" s="26" t="s">
        <v>60</v>
      </c>
      <c r="E72" s="26" t="s">
        <v>61</v>
      </c>
      <c r="F72" s="30">
        <f>SUM('[7]CPT:DC5'!F72)</f>
        <v>0</v>
      </c>
      <c r="G72" s="11">
        <f>SUM('[7]CPT:DC5'!G72)</f>
        <v>0</v>
      </c>
      <c r="H72" s="31">
        <f>SUM('[7]CPT:DC5'!H72)</f>
        <v>0</v>
      </c>
    </row>
    <row r="73" spans="1:8" x14ac:dyDescent="0.2">
      <c r="A73" s="43"/>
      <c r="B73" s="43"/>
      <c r="C73" s="43"/>
      <c r="D73" s="26"/>
      <c r="E73" s="26"/>
      <c r="F73" s="30"/>
      <c r="G73" s="11"/>
      <c r="H73" s="31"/>
    </row>
    <row r="74" spans="1:8" x14ac:dyDescent="0.2">
      <c r="A74" s="43"/>
      <c r="B74" s="43"/>
      <c r="C74" s="43"/>
      <c r="D74" s="26"/>
      <c r="E74" s="26"/>
      <c r="F74" s="32"/>
      <c r="G74" s="33"/>
      <c r="H74" s="34"/>
    </row>
    <row r="75" spans="1:8" x14ac:dyDescent="0.2">
      <c r="A75" s="43"/>
      <c r="B75" s="43"/>
      <c r="C75" s="43"/>
      <c r="D75" s="35"/>
      <c r="E75" s="35"/>
      <c r="F75" s="36"/>
      <c r="G75" s="36"/>
      <c r="H75" s="36"/>
    </row>
    <row r="76" spans="1:8" x14ac:dyDescent="0.2">
      <c r="A76" s="43"/>
      <c r="B76" s="43"/>
      <c r="C76" s="43"/>
      <c r="D76" s="22" t="s">
        <v>62</v>
      </c>
      <c r="E76" s="22" t="s">
        <v>62</v>
      </c>
      <c r="F76" s="8">
        <f>SUM(F77:F82)</f>
        <v>188992000</v>
      </c>
      <c r="G76" s="8">
        <f>SUM(G77:G82)</f>
        <v>176247000</v>
      </c>
      <c r="H76" s="8">
        <f>SUM(H77:H82)</f>
        <v>204118000</v>
      </c>
    </row>
    <row r="77" spans="1:8" x14ac:dyDescent="0.2">
      <c r="A77" s="43"/>
      <c r="B77" s="43"/>
      <c r="C77" s="43"/>
      <c r="D77" s="26" t="s">
        <v>63</v>
      </c>
      <c r="E77" s="26" t="s">
        <v>63</v>
      </c>
      <c r="F77" s="27">
        <f>SUM('[7]CPT:DC5'!F77)</f>
        <v>3000000</v>
      </c>
      <c r="G77" s="28">
        <f>SUM('[7]CPT:DC5'!G77)</f>
        <v>3000000</v>
      </c>
      <c r="H77" s="29">
        <f>SUM('[7]CPT:DC5'!H77)</f>
        <v>3000000</v>
      </c>
    </row>
    <row r="78" spans="1:8" x14ac:dyDescent="0.2">
      <c r="A78" s="43"/>
      <c r="B78" s="43"/>
      <c r="C78" s="43"/>
      <c r="D78" s="26" t="s">
        <v>64</v>
      </c>
      <c r="E78" s="26" t="s">
        <v>64</v>
      </c>
      <c r="F78" s="30">
        <f>SUM('[7]CPT:DC5'!F78)</f>
        <v>0</v>
      </c>
      <c r="G78" s="11">
        <f>SUM('[7]CPT:DC5'!G78)</f>
        <v>3500000</v>
      </c>
      <c r="H78" s="31">
        <f>SUM('[7]CPT:DC5'!H78)</f>
        <v>3500000</v>
      </c>
    </row>
    <row r="79" spans="1:8" x14ac:dyDescent="0.2">
      <c r="A79" s="43"/>
      <c r="B79" s="43"/>
      <c r="C79" s="43"/>
      <c r="D79" s="26" t="s">
        <v>65</v>
      </c>
      <c r="E79" s="26" t="s">
        <v>65</v>
      </c>
      <c r="F79" s="30">
        <f>SUM('[7]CPT:DC5'!F79)</f>
        <v>58906000</v>
      </c>
      <c r="G79" s="11">
        <f>SUM('[7]CPT:DC5'!G79)</f>
        <v>53000000</v>
      </c>
      <c r="H79" s="31">
        <f>SUM('[7]CPT:DC5'!H79)</f>
        <v>75000000</v>
      </c>
    </row>
    <row r="80" spans="1:8" x14ac:dyDescent="0.2">
      <c r="A80" s="43"/>
      <c r="B80" s="43"/>
      <c r="C80" s="43"/>
      <c r="D80" s="26" t="s">
        <v>66</v>
      </c>
      <c r="E80" s="26" t="s">
        <v>66</v>
      </c>
      <c r="F80" s="30">
        <f>SUM('[7]CPT:DC5'!F80)</f>
        <v>101086000</v>
      </c>
      <c r="G80" s="11">
        <f>SUM('[7]CPT:DC5'!G80)</f>
        <v>106747000</v>
      </c>
      <c r="H80" s="31">
        <f>SUM('[7]CPT:DC5'!H80)</f>
        <v>112618000</v>
      </c>
    </row>
    <row r="81" spans="1:8" x14ac:dyDescent="0.2">
      <c r="A81" s="43"/>
      <c r="B81" s="43"/>
      <c r="C81" s="43"/>
      <c r="D81" s="26"/>
      <c r="E81" s="26" t="s">
        <v>67</v>
      </c>
      <c r="F81" s="30">
        <f>SUM('[7]CPT:DC5'!F81)</f>
        <v>10000000</v>
      </c>
      <c r="G81" s="11">
        <f>SUM('[7]CPT:DC5'!G81)</f>
        <v>10000000</v>
      </c>
      <c r="H81" s="31">
        <f>SUM('[7]CPT:DC5'!H81)</f>
        <v>10000000</v>
      </c>
    </row>
    <row r="82" spans="1:8" x14ac:dyDescent="0.2">
      <c r="A82" s="43"/>
      <c r="B82" s="43"/>
      <c r="C82" s="43"/>
      <c r="E82" s="26" t="s">
        <v>68</v>
      </c>
      <c r="F82" s="46">
        <f>SUM('[7]CPT:DC5'!F82)</f>
        <v>16000000</v>
      </c>
      <c r="G82" s="38">
        <f>SUM('[7]CPT:DC5'!G82)</f>
        <v>0</v>
      </c>
      <c r="H82" s="47">
        <f>SUM('[7]CPT:DC5'!H82)</f>
        <v>0</v>
      </c>
    </row>
    <row r="83" spans="1:8" x14ac:dyDescent="0.2">
      <c r="A83" s="43"/>
      <c r="B83" s="43"/>
      <c r="C83" s="43"/>
      <c r="E83" s="26"/>
      <c r="F83" s="36"/>
      <c r="G83" s="36"/>
      <c r="H83" s="36"/>
    </row>
    <row r="84" spans="1:8" x14ac:dyDescent="0.2">
      <c r="A84" s="43"/>
      <c r="B84" s="43"/>
      <c r="C84" s="43"/>
      <c r="D84" s="26"/>
      <c r="E84" s="22" t="s">
        <v>69</v>
      </c>
      <c r="F84" s="8">
        <f>SUM(F85:F89)</f>
        <v>254091000</v>
      </c>
      <c r="G84" s="8">
        <f>SUM(G85:G89)</f>
        <v>256036000</v>
      </c>
      <c r="H84" s="8">
        <f>SUM(H85:H89)</f>
        <v>263765000</v>
      </c>
    </row>
    <row r="85" spans="1:8" x14ac:dyDescent="0.2">
      <c r="A85" s="43"/>
      <c r="B85" s="43"/>
      <c r="C85" s="43"/>
      <c r="D85" s="35"/>
      <c r="E85" s="26" t="s">
        <v>70</v>
      </c>
      <c r="F85" s="27">
        <f>SUM('[7]CPT:DC5'!F85)</f>
        <v>70089000</v>
      </c>
      <c r="G85" s="28">
        <f>SUM('[7]CPT:DC5'!G85)</f>
        <v>73965000</v>
      </c>
      <c r="H85" s="29">
        <f>SUM('[7]CPT:DC5'!H85)</f>
        <v>77958000</v>
      </c>
    </row>
    <row r="86" spans="1:8" x14ac:dyDescent="0.2">
      <c r="A86" s="43"/>
      <c r="B86" s="43"/>
      <c r="C86" s="43"/>
      <c r="D86" s="35"/>
      <c r="E86" s="26" t="s">
        <v>71</v>
      </c>
      <c r="F86" s="30">
        <f>SUM('[7]CPT:DC5'!F86)</f>
        <v>167631000</v>
      </c>
      <c r="G86" s="11">
        <f>SUM('[7]CPT:DC5'!G86)</f>
        <v>167082000</v>
      </c>
      <c r="H86" s="31">
        <f>SUM('[7]CPT:DC5'!H86)</f>
        <v>170034000</v>
      </c>
    </row>
    <row r="87" spans="1:8" x14ac:dyDescent="0.2">
      <c r="A87" s="43"/>
      <c r="B87" s="43"/>
      <c r="C87" s="43"/>
      <c r="D87" s="22" t="s">
        <v>69</v>
      </c>
      <c r="E87" s="26" t="s">
        <v>72</v>
      </c>
      <c r="F87" s="30">
        <f>SUM('[7]CPT:DC5'!F87)</f>
        <v>10000000</v>
      </c>
      <c r="G87" s="11">
        <f>SUM('[7]CPT:DC5'!G87)</f>
        <v>10000000</v>
      </c>
      <c r="H87" s="31">
        <f>SUM('[7]CPT:DC5'!H87)</f>
        <v>10550000</v>
      </c>
    </row>
    <row r="88" spans="1:8" x14ac:dyDescent="0.2">
      <c r="A88" s="43"/>
      <c r="B88" s="43"/>
      <c r="C88" s="43"/>
      <c r="D88" s="26" t="s">
        <v>70</v>
      </c>
      <c r="E88" s="26" t="s">
        <v>73</v>
      </c>
      <c r="F88" s="30">
        <f>SUM('[7]CPT:DC5'!F88)</f>
        <v>4770000</v>
      </c>
      <c r="G88" s="11">
        <f>SUM('[7]CPT:DC5'!G88)</f>
        <v>4989000</v>
      </c>
      <c r="H88" s="31">
        <f>SUM('[7]CPT:DC5'!H88)</f>
        <v>5223000</v>
      </c>
    </row>
    <row r="89" spans="1:8" x14ac:dyDescent="0.2">
      <c r="A89" s="43"/>
      <c r="B89" s="43"/>
      <c r="C89" s="43"/>
      <c r="D89" s="26" t="s">
        <v>71</v>
      </c>
      <c r="E89" s="26" t="s">
        <v>74</v>
      </c>
      <c r="F89" s="32">
        <f>SUM('[7]CPT:DC5'!F89)</f>
        <v>1601000</v>
      </c>
      <c r="G89" s="33">
        <f>SUM('[7]CPT:DC5'!G89)</f>
        <v>0</v>
      </c>
      <c r="H89" s="34">
        <f>SUM('[7]CPT:DC5'!H89)</f>
        <v>0</v>
      </c>
    </row>
    <row r="90" spans="1:8" x14ac:dyDescent="0.2">
      <c r="A90" s="43"/>
      <c r="B90" s="43"/>
      <c r="C90" s="43"/>
      <c r="D90" s="26"/>
      <c r="E90" s="26"/>
      <c r="F90" s="36"/>
      <c r="G90" s="36"/>
      <c r="H90" s="36"/>
    </row>
    <row r="91" spans="1:8" x14ac:dyDescent="0.2">
      <c r="A91" s="43"/>
      <c r="B91" s="43"/>
      <c r="C91" s="43"/>
      <c r="D91" s="26" t="s">
        <v>73</v>
      </c>
      <c r="E91" s="22" t="s">
        <v>75</v>
      </c>
      <c r="F91" s="8">
        <f>SUM(F92:F97)</f>
        <v>13041000</v>
      </c>
      <c r="G91" s="8">
        <f>SUM(G92:G97)</f>
        <v>4106000</v>
      </c>
      <c r="H91" s="8">
        <f>SUM(H92:H97)</f>
        <v>4106000</v>
      </c>
    </row>
    <row r="92" spans="1:8" x14ac:dyDescent="0.2">
      <c r="A92" s="43"/>
      <c r="B92" s="43"/>
      <c r="C92" s="43"/>
      <c r="E92" s="26" t="s">
        <v>76</v>
      </c>
      <c r="F92" s="27">
        <f>SUM('[7]CPT:DC5'!F92)</f>
        <v>0</v>
      </c>
      <c r="G92" s="28">
        <f>SUM('[7]CPT:DC5'!G92)</f>
        <v>0</v>
      </c>
      <c r="H92" s="29">
        <f>SUM('[7]CPT:DC5'!H92)</f>
        <v>0</v>
      </c>
    </row>
    <row r="93" spans="1:8" x14ac:dyDescent="0.2">
      <c r="A93" s="43"/>
      <c r="B93" s="43"/>
      <c r="C93" s="43"/>
      <c r="D93" s="35"/>
      <c r="E93" s="26" t="s">
        <v>77</v>
      </c>
      <c r="F93" s="30">
        <f>SUM('[7]CPT:DC5'!F93)</f>
        <v>8935000</v>
      </c>
      <c r="G93" s="11">
        <f>SUM('[7]CPT:DC5'!G93)</f>
        <v>0</v>
      </c>
      <c r="H93" s="31">
        <f>SUM('[7]CPT:DC5'!H93)</f>
        <v>0</v>
      </c>
    </row>
    <row r="94" spans="1:8" x14ac:dyDescent="0.2">
      <c r="A94" s="43"/>
      <c r="B94" s="43"/>
      <c r="C94" s="43"/>
      <c r="D94" s="22" t="s">
        <v>75</v>
      </c>
      <c r="E94" s="26" t="s">
        <v>78</v>
      </c>
      <c r="F94" s="30">
        <f>SUM('[7]CPT:DC5'!F94)</f>
        <v>0</v>
      </c>
      <c r="G94" s="11">
        <f>SUM('[7]CPT:DC5'!G94)</f>
        <v>0</v>
      </c>
      <c r="H94" s="31">
        <f>SUM('[7]CPT:DC5'!H94)</f>
        <v>0</v>
      </c>
    </row>
    <row r="95" spans="1:8" x14ac:dyDescent="0.2">
      <c r="A95" s="43"/>
      <c r="B95" s="43"/>
      <c r="C95" s="43"/>
      <c r="D95" s="26" t="s">
        <v>76</v>
      </c>
      <c r="E95" s="26" t="s">
        <v>79</v>
      </c>
      <c r="F95" s="30">
        <f>SUM('[7]CPT:DC5'!F95)</f>
        <v>1046000</v>
      </c>
      <c r="G95" s="11">
        <f>SUM('[7]CPT:DC5'!G95)</f>
        <v>1046000</v>
      </c>
      <c r="H95" s="31">
        <f>SUM('[7]CPT:DC5'!H95)</f>
        <v>1046000</v>
      </c>
    </row>
    <row r="96" spans="1:8" x14ac:dyDescent="0.2">
      <c r="A96" s="43"/>
      <c r="B96" s="43"/>
      <c r="C96" s="43"/>
      <c r="D96" s="26" t="s">
        <v>77</v>
      </c>
      <c r="E96" s="26" t="s">
        <v>80</v>
      </c>
      <c r="F96" s="48">
        <f>SUM('[7]CPT:DC5'!F96)</f>
        <v>0</v>
      </c>
      <c r="G96" s="36">
        <f>SUM('[7]CPT:DC5'!G96)</f>
        <v>0</v>
      </c>
      <c r="H96" s="49">
        <f>SUM('[7]CPT:DC5'!H96)</f>
        <v>0</v>
      </c>
    </row>
    <row r="97" spans="1:8" x14ac:dyDescent="0.2">
      <c r="A97" s="43"/>
      <c r="B97" s="43"/>
      <c r="C97" s="43"/>
      <c r="D97" s="26" t="s">
        <v>78</v>
      </c>
      <c r="E97" s="26" t="s">
        <v>81</v>
      </c>
      <c r="F97" s="32">
        <f>SUM('[7]CPT:DC5'!F97)</f>
        <v>3060000</v>
      </c>
      <c r="G97" s="33">
        <f>SUM('[7]CPT:DC5'!G97)</f>
        <v>3060000</v>
      </c>
      <c r="H97" s="34">
        <f>SUM('[7]CPT:DC5'!H97)</f>
        <v>3060000</v>
      </c>
    </row>
    <row r="98" spans="1:8" x14ac:dyDescent="0.2">
      <c r="E98" s="35"/>
      <c r="F98" s="36"/>
      <c r="G98" s="36"/>
      <c r="H98" s="50"/>
    </row>
    <row r="99" spans="1:8" x14ac:dyDescent="0.2">
      <c r="E99" s="51"/>
      <c r="F99" s="52"/>
      <c r="G99" s="52"/>
      <c r="H99" s="52"/>
    </row>
    <row r="100" spans="1:8" x14ac:dyDescent="0.2">
      <c r="E100" s="53" t="s">
        <v>44</v>
      </c>
      <c r="F100" s="54">
        <f>SUM(F45)</f>
        <v>2414612000</v>
      </c>
      <c r="G100" s="54">
        <f t="shared" ref="G100:H100" si="0">SUM(G45)</f>
        <v>2685437000</v>
      </c>
      <c r="H100" s="54">
        <f t="shared" si="0"/>
        <v>2551972000</v>
      </c>
    </row>
    <row r="101" spans="1:8" s="55" customFormat="1" x14ac:dyDescent="0.2">
      <c r="F101" s="56"/>
      <c r="G101" s="56"/>
      <c r="H101" s="57"/>
    </row>
    <row r="102" spans="1:8" x14ac:dyDescent="0.2">
      <c r="F102" s="58"/>
      <c r="G102" s="58"/>
      <c r="H102" s="58"/>
    </row>
    <row r="103" spans="1:8" s="55" customFormat="1" x14ac:dyDescent="0.2">
      <c r="F103" s="9"/>
      <c r="G103" s="9"/>
      <c r="H103" s="9"/>
    </row>
    <row r="104" spans="1:8" x14ac:dyDescent="0.2">
      <c r="F104" s="8"/>
      <c r="G104" s="8"/>
      <c r="H104" s="8"/>
    </row>
    <row r="105" spans="1:8" x14ac:dyDescent="0.2">
      <c r="E105" s="55"/>
      <c r="F105" s="8"/>
      <c r="G105" s="8"/>
      <c r="H105" s="8"/>
    </row>
    <row r="106" spans="1:8" s="55" customFormat="1" x14ac:dyDescent="0.2"/>
    <row r="111" spans="1:8" s="55" customFormat="1" x14ac:dyDescent="0.2"/>
    <row r="117" s="55" customFormat="1" x14ac:dyDescent="0.2"/>
    <row r="123" s="55" customFormat="1" x14ac:dyDescent="0.2"/>
    <row r="131" spans="4:5" s="55" customFormat="1" x14ac:dyDescent="0.2"/>
    <row r="136" spans="4:5" s="55" customFormat="1" x14ac:dyDescent="0.2"/>
    <row r="137" spans="4:5" x14ac:dyDescent="0.2">
      <c r="D137" s="2"/>
    </row>
    <row r="139" spans="4:5" s="55" customFormat="1" x14ac:dyDescent="0.2"/>
    <row r="140" spans="4:5" x14ac:dyDescent="0.2">
      <c r="D140" s="2"/>
    </row>
    <row r="142" spans="4:5" x14ac:dyDescent="0.2">
      <c r="D142" s="55"/>
      <c r="E142" s="55"/>
    </row>
    <row r="143" spans="4:5" x14ac:dyDescent="0.2">
      <c r="D143" s="2"/>
    </row>
    <row r="145" spans="4:4" s="55" customFormat="1" x14ac:dyDescent="0.2"/>
    <row r="146" spans="4:4" x14ac:dyDescent="0.2">
      <c r="D146" s="2"/>
    </row>
    <row r="150" spans="4:4" s="55" customFormat="1" x14ac:dyDescent="0.2"/>
    <row r="151" spans="4:4" x14ac:dyDescent="0.2">
      <c r="D151" s="2"/>
    </row>
    <row r="153" spans="4:4" s="55" customFormat="1" x14ac:dyDescent="0.2"/>
    <row r="154" spans="4:4" x14ac:dyDescent="0.2">
      <c r="D154" s="2"/>
    </row>
    <row r="156" spans="4:4" s="55" customFormat="1" x14ac:dyDescent="0.2"/>
    <row r="157" spans="4:4" x14ac:dyDescent="0.2">
      <c r="D157" s="2"/>
    </row>
    <row r="159" spans="4:4" s="55" customFormat="1" x14ac:dyDescent="0.2"/>
    <row r="160" spans="4:4" x14ac:dyDescent="0.2">
      <c r="D160" s="2"/>
    </row>
    <row r="161" spans="4:5" x14ac:dyDescent="0.2">
      <c r="D161" s="2"/>
    </row>
    <row r="162" spans="4:5" x14ac:dyDescent="0.2">
      <c r="D162" s="2"/>
    </row>
    <row r="163" spans="4:5" s="55" customFormat="1" x14ac:dyDescent="0.2"/>
    <row r="164" spans="4:5" x14ac:dyDescent="0.2">
      <c r="D164" s="2"/>
    </row>
    <row r="165" spans="4:5" x14ac:dyDescent="0.2">
      <c r="D165" s="2"/>
    </row>
    <row r="166" spans="4:5" x14ac:dyDescent="0.2">
      <c r="D166" s="2"/>
    </row>
    <row r="167" spans="4:5" x14ac:dyDescent="0.2">
      <c r="D167" s="55"/>
      <c r="E167" s="55"/>
    </row>
    <row r="168" spans="4:5" x14ac:dyDescent="0.2">
      <c r="D168" s="2"/>
    </row>
    <row r="169" spans="4:5" x14ac:dyDescent="0.2">
      <c r="D169" s="55"/>
      <c r="E169" s="55"/>
    </row>
    <row r="170" spans="4:5" x14ac:dyDescent="0.2">
      <c r="D170" s="2"/>
    </row>
    <row r="171" spans="4:5" x14ac:dyDescent="0.2">
      <c r="D171" s="2"/>
    </row>
    <row r="172" spans="4:5" x14ac:dyDescent="0.2">
      <c r="D172" s="2"/>
    </row>
    <row r="173" spans="4:5" x14ac:dyDescent="0.2">
      <c r="D173" s="55"/>
      <c r="E173" s="55"/>
    </row>
    <row r="174" spans="4:5" x14ac:dyDescent="0.2">
      <c r="D174" s="2"/>
    </row>
    <row r="175" spans="4:5" x14ac:dyDescent="0.2">
      <c r="D175" s="2"/>
    </row>
    <row r="176" spans="4:5" x14ac:dyDescent="0.2">
      <c r="D176" s="2"/>
    </row>
    <row r="177" spans="4:4" s="55" customFormat="1" x14ac:dyDescent="0.2"/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s="55" customFormat="1" x14ac:dyDescent="0.2"/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s="55" customFormat="1" x14ac:dyDescent="0.2"/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s="55" customFormat="1" x14ac:dyDescent="0.2"/>
    <row r="190" spans="4:4" x14ac:dyDescent="0.2">
      <c r="D190" s="2"/>
    </row>
    <row r="193" spans="4:4" s="55" customFormat="1" x14ac:dyDescent="0.2"/>
    <row r="194" spans="4:4" x14ac:dyDescent="0.2">
      <c r="D194" s="2"/>
    </row>
    <row r="196" spans="4:4" s="55" customFormat="1" x14ac:dyDescent="0.2"/>
    <row r="247" spans="6:8" x14ac:dyDescent="0.2">
      <c r="F247" s="58"/>
      <c r="G247" s="58"/>
      <c r="H247" s="58"/>
    </row>
    <row r="248" spans="6:8" x14ac:dyDescent="0.2">
      <c r="F248" s="58"/>
      <c r="G248" s="58"/>
      <c r="H248" s="58"/>
    </row>
    <row r="249" spans="6:8" x14ac:dyDescent="0.2">
      <c r="F249" s="58"/>
      <c r="G249" s="58"/>
      <c r="H249" s="58"/>
    </row>
    <row r="250" spans="6:8" x14ac:dyDescent="0.2">
      <c r="F250" s="58"/>
      <c r="G250" s="58"/>
      <c r="H250" s="58"/>
    </row>
    <row r="251" spans="6:8" x14ac:dyDescent="0.2">
      <c r="F251" s="58"/>
      <c r="G251" s="58"/>
      <c r="H251" s="58"/>
    </row>
    <row r="252" spans="6:8" x14ac:dyDescent="0.2">
      <c r="F252" s="58"/>
      <c r="G252" s="58"/>
      <c r="H252" s="58"/>
    </row>
    <row r="253" spans="6:8" x14ac:dyDescent="0.2">
      <c r="F253" s="58"/>
      <c r="G253" s="58"/>
      <c r="H253" s="58"/>
    </row>
    <row r="254" spans="6:8" x14ac:dyDescent="0.2">
      <c r="F254" s="58"/>
      <c r="G254" s="58"/>
      <c r="H254" s="58"/>
    </row>
    <row r="255" spans="6:8" x14ac:dyDescent="0.2">
      <c r="F255" s="58"/>
      <c r="G255" s="58"/>
      <c r="H255" s="58"/>
    </row>
    <row r="256" spans="6:8" x14ac:dyDescent="0.2">
      <c r="F256" s="58"/>
      <c r="G256" s="58"/>
      <c r="H256" s="58"/>
    </row>
    <row r="257" spans="6:8" x14ac:dyDescent="0.2">
      <c r="F257" s="58"/>
      <c r="G257" s="58"/>
      <c r="H257" s="58"/>
    </row>
    <row r="258" spans="6:8" x14ac:dyDescent="0.2">
      <c r="F258" s="58"/>
      <c r="G258" s="58"/>
      <c r="H258" s="58"/>
    </row>
    <row r="259" spans="6:8" x14ac:dyDescent="0.2">
      <c r="F259" s="58"/>
      <c r="G259" s="58"/>
      <c r="H259" s="58"/>
    </row>
    <row r="260" spans="6:8" x14ac:dyDescent="0.2">
      <c r="F260" s="58"/>
      <c r="G260" s="58"/>
      <c r="H260" s="58"/>
    </row>
    <row r="261" spans="6:8" x14ac:dyDescent="0.2">
      <c r="F261" s="58"/>
      <c r="G261" s="58"/>
      <c r="H261" s="58"/>
    </row>
    <row r="262" spans="6:8" x14ac:dyDescent="0.2">
      <c r="F262" s="58"/>
      <c r="G262" s="58"/>
      <c r="H262" s="58"/>
    </row>
    <row r="263" spans="6:8" x14ac:dyDescent="0.2">
      <c r="F263" s="58"/>
      <c r="G263" s="58"/>
      <c r="H263" s="58"/>
    </row>
    <row r="264" spans="6:8" x14ac:dyDescent="0.2">
      <c r="F264" s="58"/>
      <c r="G264" s="58"/>
      <c r="H264" s="58"/>
    </row>
    <row r="265" spans="6:8" x14ac:dyDescent="0.2">
      <c r="F265" s="58"/>
      <c r="G265" s="58"/>
      <c r="H265" s="58"/>
    </row>
    <row r="266" spans="6:8" x14ac:dyDescent="0.2">
      <c r="F266" s="58"/>
      <c r="G266" s="58"/>
      <c r="H266" s="58"/>
    </row>
    <row r="267" spans="6:8" x14ac:dyDescent="0.2">
      <c r="F267" s="58"/>
      <c r="G267" s="58"/>
      <c r="H267" s="58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  <rowBreaks count="1" manualBreakCount="1">
    <brk id="9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16"/>
  <sheetViews>
    <sheetView showGridLines="0" topLeftCell="A64" zoomScaleNormal="100" workbookViewId="0">
      <selection activeCell="S82" sqref="S82"/>
    </sheetView>
  </sheetViews>
  <sheetFormatPr defaultRowHeight="12.75" x14ac:dyDescent="0.2"/>
  <cols>
    <col min="1" max="4" width="1.7109375" style="44" customWidth="1"/>
    <col min="5" max="5" width="68.5703125" style="44" customWidth="1"/>
    <col min="6" max="8" width="13.7109375" style="44" customWidth="1"/>
    <col min="9" max="256" width="9.140625" style="44"/>
    <col min="257" max="260" width="1.7109375" style="44" customWidth="1"/>
    <col min="261" max="261" width="68.5703125" style="44" customWidth="1"/>
    <col min="262" max="264" width="13.7109375" style="44" customWidth="1"/>
    <col min="265" max="512" width="9.140625" style="44"/>
    <col min="513" max="516" width="1.7109375" style="44" customWidth="1"/>
    <col min="517" max="517" width="68.5703125" style="44" customWidth="1"/>
    <col min="518" max="520" width="13.7109375" style="44" customWidth="1"/>
    <col min="521" max="768" width="9.140625" style="44"/>
    <col min="769" max="772" width="1.7109375" style="44" customWidth="1"/>
    <col min="773" max="773" width="68.5703125" style="44" customWidth="1"/>
    <col min="774" max="776" width="13.7109375" style="44" customWidth="1"/>
    <col min="777" max="1024" width="9.140625" style="44"/>
    <col min="1025" max="1028" width="1.7109375" style="44" customWidth="1"/>
    <col min="1029" max="1029" width="68.5703125" style="44" customWidth="1"/>
    <col min="1030" max="1032" width="13.7109375" style="44" customWidth="1"/>
    <col min="1033" max="1280" width="9.140625" style="44"/>
    <col min="1281" max="1284" width="1.7109375" style="44" customWidth="1"/>
    <col min="1285" max="1285" width="68.5703125" style="44" customWidth="1"/>
    <col min="1286" max="1288" width="13.7109375" style="44" customWidth="1"/>
    <col min="1289" max="1536" width="9.140625" style="44"/>
    <col min="1537" max="1540" width="1.7109375" style="44" customWidth="1"/>
    <col min="1541" max="1541" width="68.5703125" style="44" customWidth="1"/>
    <col min="1542" max="1544" width="13.7109375" style="44" customWidth="1"/>
    <col min="1545" max="1792" width="9.140625" style="44"/>
    <col min="1793" max="1796" width="1.7109375" style="44" customWidth="1"/>
    <col min="1797" max="1797" width="68.5703125" style="44" customWidth="1"/>
    <col min="1798" max="1800" width="13.7109375" style="44" customWidth="1"/>
    <col min="1801" max="2048" width="9.140625" style="44"/>
    <col min="2049" max="2052" width="1.7109375" style="44" customWidth="1"/>
    <col min="2053" max="2053" width="68.5703125" style="44" customWidth="1"/>
    <col min="2054" max="2056" width="13.7109375" style="44" customWidth="1"/>
    <col min="2057" max="2304" width="9.140625" style="44"/>
    <col min="2305" max="2308" width="1.7109375" style="44" customWidth="1"/>
    <col min="2309" max="2309" width="68.5703125" style="44" customWidth="1"/>
    <col min="2310" max="2312" width="13.7109375" style="44" customWidth="1"/>
    <col min="2313" max="2560" width="9.140625" style="44"/>
    <col min="2561" max="2564" width="1.7109375" style="44" customWidth="1"/>
    <col min="2565" max="2565" width="68.5703125" style="44" customWidth="1"/>
    <col min="2566" max="2568" width="13.7109375" style="44" customWidth="1"/>
    <col min="2569" max="2816" width="9.140625" style="44"/>
    <col min="2817" max="2820" width="1.7109375" style="44" customWidth="1"/>
    <col min="2821" max="2821" width="68.5703125" style="44" customWidth="1"/>
    <col min="2822" max="2824" width="13.7109375" style="44" customWidth="1"/>
    <col min="2825" max="3072" width="9.140625" style="44"/>
    <col min="3073" max="3076" width="1.7109375" style="44" customWidth="1"/>
    <col min="3077" max="3077" width="68.5703125" style="44" customWidth="1"/>
    <col min="3078" max="3080" width="13.7109375" style="44" customWidth="1"/>
    <col min="3081" max="3328" width="9.140625" style="44"/>
    <col min="3329" max="3332" width="1.7109375" style="44" customWidth="1"/>
    <col min="3333" max="3333" width="68.5703125" style="44" customWidth="1"/>
    <col min="3334" max="3336" width="13.7109375" style="44" customWidth="1"/>
    <col min="3337" max="3584" width="9.140625" style="44"/>
    <col min="3585" max="3588" width="1.7109375" style="44" customWidth="1"/>
    <col min="3589" max="3589" width="68.5703125" style="44" customWidth="1"/>
    <col min="3590" max="3592" width="13.7109375" style="44" customWidth="1"/>
    <col min="3593" max="3840" width="9.140625" style="44"/>
    <col min="3841" max="3844" width="1.7109375" style="44" customWidth="1"/>
    <col min="3845" max="3845" width="68.5703125" style="44" customWidth="1"/>
    <col min="3846" max="3848" width="13.7109375" style="44" customWidth="1"/>
    <col min="3849" max="4096" width="9.140625" style="44"/>
    <col min="4097" max="4100" width="1.7109375" style="44" customWidth="1"/>
    <col min="4101" max="4101" width="68.5703125" style="44" customWidth="1"/>
    <col min="4102" max="4104" width="13.7109375" style="44" customWidth="1"/>
    <col min="4105" max="4352" width="9.140625" style="44"/>
    <col min="4353" max="4356" width="1.7109375" style="44" customWidth="1"/>
    <col min="4357" max="4357" width="68.5703125" style="44" customWidth="1"/>
    <col min="4358" max="4360" width="13.7109375" style="44" customWidth="1"/>
    <col min="4361" max="4608" width="9.140625" style="44"/>
    <col min="4609" max="4612" width="1.7109375" style="44" customWidth="1"/>
    <col min="4613" max="4613" width="68.5703125" style="44" customWidth="1"/>
    <col min="4614" max="4616" width="13.7109375" style="44" customWidth="1"/>
    <col min="4617" max="4864" width="9.140625" style="44"/>
    <col min="4865" max="4868" width="1.7109375" style="44" customWidth="1"/>
    <col min="4869" max="4869" width="68.5703125" style="44" customWidth="1"/>
    <col min="4870" max="4872" width="13.7109375" style="44" customWidth="1"/>
    <col min="4873" max="5120" width="9.140625" style="44"/>
    <col min="5121" max="5124" width="1.7109375" style="44" customWidth="1"/>
    <col min="5125" max="5125" width="68.5703125" style="44" customWidth="1"/>
    <col min="5126" max="5128" width="13.7109375" style="44" customWidth="1"/>
    <col min="5129" max="5376" width="9.140625" style="44"/>
    <col min="5377" max="5380" width="1.7109375" style="44" customWidth="1"/>
    <col min="5381" max="5381" width="68.5703125" style="44" customWidth="1"/>
    <col min="5382" max="5384" width="13.7109375" style="44" customWidth="1"/>
    <col min="5385" max="5632" width="9.140625" style="44"/>
    <col min="5633" max="5636" width="1.7109375" style="44" customWidth="1"/>
    <col min="5637" max="5637" width="68.5703125" style="44" customWidth="1"/>
    <col min="5638" max="5640" width="13.7109375" style="44" customWidth="1"/>
    <col min="5641" max="5888" width="9.140625" style="44"/>
    <col min="5889" max="5892" width="1.7109375" style="44" customWidth="1"/>
    <col min="5893" max="5893" width="68.5703125" style="44" customWidth="1"/>
    <col min="5894" max="5896" width="13.7109375" style="44" customWidth="1"/>
    <col min="5897" max="6144" width="9.140625" style="44"/>
    <col min="6145" max="6148" width="1.7109375" style="44" customWidth="1"/>
    <col min="6149" max="6149" width="68.5703125" style="44" customWidth="1"/>
    <col min="6150" max="6152" width="13.7109375" style="44" customWidth="1"/>
    <col min="6153" max="6400" width="9.140625" style="44"/>
    <col min="6401" max="6404" width="1.7109375" style="44" customWidth="1"/>
    <col min="6405" max="6405" width="68.5703125" style="44" customWidth="1"/>
    <col min="6406" max="6408" width="13.7109375" style="44" customWidth="1"/>
    <col min="6409" max="6656" width="9.140625" style="44"/>
    <col min="6657" max="6660" width="1.7109375" style="44" customWidth="1"/>
    <col min="6661" max="6661" width="68.5703125" style="44" customWidth="1"/>
    <col min="6662" max="6664" width="13.7109375" style="44" customWidth="1"/>
    <col min="6665" max="6912" width="9.140625" style="44"/>
    <col min="6913" max="6916" width="1.7109375" style="44" customWidth="1"/>
    <col min="6917" max="6917" width="68.5703125" style="44" customWidth="1"/>
    <col min="6918" max="6920" width="13.7109375" style="44" customWidth="1"/>
    <col min="6921" max="7168" width="9.140625" style="44"/>
    <col min="7169" max="7172" width="1.7109375" style="44" customWidth="1"/>
    <col min="7173" max="7173" width="68.5703125" style="44" customWidth="1"/>
    <col min="7174" max="7176" width="13.7109375" style="44" customWidth="1"/>
    <col min="7177" max="7424" width="9.140625" style="44"/>
    <col min="7425" max="7428" width="1.7109375" style="44" customWidth="1"/>
    <col min="7429" max="7429" width="68.5703125" style="44" customWidth="1"/>
    <col min="7430" max="7432" width="13.7109375" style="44" customWidth="1"/>
    <col min="7433" max="7680" width="9.140625" style="44"/>
    <col min="7681" max="7684" width="1.7109375" style="44" customWidth="1"/>
    <col min="7685" max="7685" width="68.5703125" style="44" customWidth="1"/>
    <col min="7686" max="7688" width="13.7109375" style="44" customWidth="1"/>
    <col min="7689" max="7936" width="9.140625" style="44"/>
    <col min="7937" max="7940" width="1.7109375" style="44" customWidth="1"/>
    <col min="7941" max="7941" width="68.5703125" style="44" customWidth="1"/>
    <col min="7942" max="7944" width="13.7109375" style="44" customWidth="1"/>
    <col min="7945" max="8192" width="9.140625" style="44"/>
    <col min="8193" max="8196" width="1.7109375" style="44" customWidth="1"/>
    <col min="8197" max="8197" width="68.5703125" style="44" customWidth="1"/>
    <col min="8198" max="8200" width="13.7109375" style="44" customWidth="1"/>
    <col min="8201" max="8448" width="9.140625" style="44"/>
    <col min="8449" max="8452" width="1.7109375" style="44" customWidth="1"/>
    <col min="8453" max="8453" width="68.5703125" style="44" customWidth="1"/>
    <col min="8454" max="8456" width="13.7109375" style="44" customWidth="1"/>
    <col min="8457" max="8704" width="9.140625" style="44"/>
    <col min="8705" max="8708" width="1.7109375" style="44" customWidth="1"/>
    <col min="8709" max="8709" width="68.5703125" style="44" customWidth="1"/>
    <col min="8710" max="8712" width="13.7109375" style="44" customWidth="1"/>
    <col min="8713" max="8960" width="9.140625" style="44"/>
    <col min="8961" max="8964" width="1.7109375" style="44" customWidth="1"/>
    <col min="8965" max="8965" width="68.5703125" style="44" customWidth="1"/>
    <col min="8966" max="8968" width="13.7109375" style="44" customWidth="1"/>
    <col min="8969" max="9216" width="9.140625" style="44"/>
    <col min="9217" max="9220" width="1.7109375" style="44" customWidth="1"/>
    <col min="9221" max="9221" width="68.5703125" style="44" customWidth="1"/>
    <col min="9222" max="9224" width="13.7109375" style="44" customWidth="1"/>
    <col min="9225" max="9472" width="9.140625" style="44"/>
    <col min="9473" max="9476" width="1.7109375" style="44" customWidth="1"/>
    <col min="9477" max="9477" width="68.5703125" style="44" customWidth="1"/>
    <col min="9478" max="9480" width="13.7109375" style="44" customWidth="1"/>
    <col min="9481" max="9728" width="9.140625" style="44"/>
    <col min="9729" max="9732" width="1.7109375" style="44" customWidth="1"/>
    <col min="9733" max="9733" width="68.5703125" style="44" customWidth="1"/>
    <col min="9734" max="9736" width="13.7109375" style="44" customWidth="1"/>
    <col min="9737" max="9984" width="9.140625" style="44"/>
    <col min="9985" max="9988" width="1.7109375" style="44" customWidth="1"/>
    <col min="9989" max="9989" width="68.5703125" style="44" customWidth="1"/>
    <col min="9990" max="9992" width="13.7109375" style="44" customWidth="1"/>
    <col min="9993" max="10240" width="9.140625" style="44"/>
    <col min="10241" max="10244" width="1.7109375" style="44" customWidth="1"/>
    <col min="10245" max="10245" width="68.5703125" style="44" customWidth="1"/>
    <col min="10246" max="10248" width="13.7109375" style="44" customWidth="1"/>
    <col min="10249" max="10496" width="9.140625" style="44"/>
    <col min="10497" max="10500" width="1.7109375" style="44" customWidth="1"/>
    <col min="10501" max="10501" width="68.5703125" style="44" customWidth="1"/>
    <col min="10502" max="10504" width="13.7109375" style="44" customWidth="1"/>
    <col min="10505" max="10752" width="9.140625" style="44"/>
    <col min="10753" max="10756" width="1.7109375" style="44" customWidth="1"/>
    <col min="10757" max="10757" width="68.5703125" style="44" customWidth="1"/>
    <col min="10758" max="10760" width="13.7109375" style="44" customWidth="1"/>
    <col min="10761" max="11008" width="9.140625" style="44"/>
    <col min="11009" max="11012" width="1.7109375" style="44" customWidth="1"/>
    <col min="11013" max="11013" width="68.5703125" style="44" customWidth="1"/>
    <col min="11014" max="11016" width="13.7109375" style="44" customWidth="1"/>
    <col min="11017" max="11264" width="9.140625" style="44"/>
    <col min="11265" max="11268" width="1.7109375" style="44" customWidth="1"/>
    <col min="11269" max="11269" width="68.5703125" style="44" customWidth="1"/>
    <col min="11270" max="11272" width="13.7109375" style="44" customWidth="1"/>
    <col min="11273" max="11520" width="9.140625" style="44"/>
    <col min="11521" max="11524" width="1.7109375" style="44" customWidth="1"/>
    <col min="11525" max="11525" width="68.5703125" style="44" customWidth="1"/>
    <col min="11526" max="11528" width="13.7109375" style="44" customWidth="1"/>
    <col min="11529" max="11776" width="9.140625" style="44"/>
    <col min="11777" max="11780" width="1.7109375" style="44" customWidth="1"/>
    <col min="11781" max="11781" width="68.5703125" style="44" customWidth="1"/>
    <col min="11782" max="11784" width="13.7109375" style="44" customWidth="1"/>
    <col min="11785" max="12032" width="9.140625" style="44"/>
    <col min="12033" max="12036" width="1.7109375" style="44" customWidth="1"/>
    <col min="12037" max="12037" width="68.5703125" style="44" customWidth="1"/>
    <col min="12038" max="12040" width="13.7109375" style="44" customWidth="1"/>
    <col min="12041" max="12288" width="9.140625" style="44"/>
    <col min="12289" max="12292" width="1.7109375" style="44" customWidth="1"/>
    <col min="12293" max="12293" width="68.5703125" style="44" customWidth="1"/>
    <col min="12294" max="12296" width="13.7109375" style="44" customWidth="1"/>
    <col min="12297" max="12544" width="9.140625" style="44"/>
    <col min="12545" max="12548" width="1.7109375" style="44" customWidth="1"/>
    <col min="12549" max="12549" width="68.5703125" style="44" customWidth="1"/>
    <col min="12550" max="12552" width="13.7109375" style="44" customWidth="1"/>
    <col min="12553" max="12800" width="9.140625" style="44"/>
    <col min="12801" max="12804" width="1.7109375" style="44" customWidth="1"/>
    <col min="12805" max="12805" width="68.5703125" style="44" customWidth="1"/>
    <col min="12806" max="12808" width="13.7109375" style="44" customWidth="1"/>
    <col min="12809" max="13056" width="9.140625" style="44"/>
    <col min="13057" max="13060" width="1.7109375" style="44" customWidth="1"/>
    <col min="13061" max="13061" width="68.5703125" style="44" customWidth="1"/>
    <col min="13062" max="13064" width="13.7109375" style="44" customWidth="1"/>
    <col min="13065" max="13312" width="9.140625" style="44"/>
    <col min="13313" max="13316" width="1.7109375" style="44" customWidth="1"/>
    <col min="13317" max="13317" width="68.5703125" style="44" customWidth="1"/>
    <col min="13318" max="13320" width="13.7109375" style="44" customWidth="1"/>
    <col min="13321" max="13568" width="9.140625" style="44"/>
    <col min="13569" max="13572" width="1.7109375" style="44" customWidth="1"/>
    <col min="13573" max="13573" width="68.5703125" style="44" customWidth="1"/>
    <col min="13574" max="13576" width="13.7109375" style="44" customWidth="1"/>
    <col min="13577" max="13824" width="9.140625" style="44"/>
    <col min="13825" max="13828" width="1.7109375" style="44" customWidth="1"/>
    <col min="13829" max="13829" width="68.5703125" style="44" customWidth="1"/>
    <col min="13830" max="13832" width="13.7109375" style="44" customWidth="1"/>
    <col min="13833" max="14080" width="9.140625" style="44"/>
    <col min="14081" max="14084" width="1.7109375" style="44" customWidth="1"/>
    <col min="14085" max="14085" width="68.5703125" style="44" customWidth="1"/>
    <col min="14086" max="14088" width="13.7109375" style="44" customWidth="1"/>
    <col min="14089" max="14336" width="9.140625" style="44"/>
    <col min="14337" max="14340" width="1.7109375" style="44" customWidth="1"/>
    <col min="14341" max="14341" width="68.5703125" style="44" customWidth="1"/>
    <col min="14342" max="14344" width="13.7109375" style="44" customWidth="1"/>
    <col min="14345" max="14592" width="9.140625" style="44"/>
    <col min="14593" max="14596" width="1.7109375" style="44" customWidth="1"/>
    <col min="14597" max="14597" width="68.5703125" style="44" customWidth="1"/>
    <col min="14598" max="14600" width="13.7109375" style="44" customWidth="1"/>
    <col min="14601" max="14848" width="9.140625" style="44"/>
    <col min="14849" max="14852" width="1.7109375" style="44" customWidth="1"/>
    <col min="14853" max="14853" width="68.5703125" style="44" customWidth="1"/>
    <col min="14854" max="14856" width="13.7109375" style="44" customWidth="1"/>
    <col min="14857" max="15104" width="9.140625" style="44"/>
    <col min="15105" max="15108" width="1.7109375" style="44" customWidth="1"/>
    <col min="15109" max="15109" width="68.5703125" style="44" customWidth="1"/>
    <col min="15110" max="15112" width="13.7109375" style="44" customWidth="1"/>
    <col min="15113" max="15360" width="9.140625" style="44"/>
    <col min="15361" max="15364" width="1.7109375" style="44" customWidth="1"/>
    <col min="15365" max="15365" width="68.5703125" style="44" customWidth="1"/>
    <col min="15366" max="15368" width="13.7109375" style="44" customWidth="1"/>
    <col min="15369" max="15616" width="9.140625" style="44"/>
    <col min="15617" max="15620" width="1.7109375" style="44" customWidth="1"/>
    <col min="15621" max="15621" width="68.5703125" style="44" customWidth="1"/>
    <col min="15622" max="15624" width="13.7109375" style="44" customWidth="1"/>
    <col min="15625" max="15872" width="9.140625" style="44"/>
    <col min="15873" max="15876" width="1.7109375" style="44" customWidth="1"/>
    <col min="15877" max="15877" width="68.5703125" style="44" customWidth="1"/>
    <col min="15878" max="15880" width="13.7109375" style="44" customWidth="1"/>
    <col min="15881" max="16128" width="9.140625" style="44"/>
    <col min="16129" max="16132" width="1.7109375" style="44" customWidth="1"/>
    <col min="16133" max="16133" width="68.5703125" style="44" customWidth="1"/>
    <col min="16134" max="16136" width="13.7109375" style="44" customWidth="1"/>
    <col min="16137" max="16384" width="9.140625" style="44"/>
  </cols>
  <sheetData>
    <row r="1" spans="1:8" ht="15" customHeight="1" x14ac:dyDescent="0.25">
      <c r="A1" s="43"/>
      <c r="B1" s="43"/>
      <c r="C1" s="43"/>
      <c r="D1" s="43"/>
      <c r="E1" s="65" t="s">
        <v>0</v>
      </c>
      <c r="F1" s="65"/>
      <c r="G1" s="65"/>
      <c r="H1" s="65"/>
    </row>
    <row r="2" spans="1:8" x14ac:dyDescent="0.2">
      <c r="A2" s="43"/>
      <c r="B2" s="43"/>
      <c r="C2" s="43"/>
      <c r="D2" s="43"/>
      <c r="E2" s="66"/>
      <c r="F2" s="66"/>
      <c r="G2" s="66"/>
      <c r="H2" s="66"/>
    </row>
    <row r="3" spans="1:8" ht="25.5" x14ac:dyDescent="0.2">
      <c r="A3" s="43"/>
      <c r="B3" s="43"/>
      <c r="C3" s="43"/>
      <c r="D3" s="43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43"/>
      <c r="B4" s="43"/>
      <c r="C4" s="43"/>
      <c r="D4" s="43"/>
      <c r="E4" s="5" t="s">
        <v>5</v>
      </c>
      <c r="F4" s="45"/>
      <c r="G4" s="45"/>
      <c r="H4" s="45"/>
    </row>
    <row r="5" spans="1:8" x14ac:dyDescent="0.2">
      <c r="A5" s="43"/>
      <c r="B5" s="43"/>
      <c r="C5" s="43"/>
      <c r="D5" s="43"/>
      <c r="E5" s="7" t="s">
        <v>6</v>
      </c>
      <c r="F5" s="8">
        <v>8828661000</v>
      </c>
      <c r="G5" s="8">
        <v>9528789000</v>
      </c>
      <c r="H5" s="8">
        <v>10296013000</v>
      </c>
    </row>
    <row r="6" spans="1:8" x14ac:dyDescent="0.2">
      <c r="A6" s="43"/>
      <c r="B6" s="43"/>
      <c r="C6" s="43"/>
      <c r="D6" s="43"/>
      <c r="E6" s="7" t="s">
        <v>7</v>
      </c>
      <c r="F6" s="8"/>
      <c r="G6" s="8"/>
      <c r="H6" s="8"/>
    </row>
    <row r="7" spans="1:8" ht="16.5" x14ac:dyDescent="0.3">
      <c r="A7" s="43"/>
      <c r="B7" s="43"/>
      <c r="C7" s="43"/>
      <c r="D7" s="43"/>
      <c r="E7" s="5" t="s">
        <v>8</v>
      </c>
      <c r="F7" s="9">
        <f>SUM(F8:F17)</f>
        <v>6484865000</v>
      </c>
      <c r="G7" s="9">
        <f>SUM(G8:G17)</f>
        <v>6659912000</v>
      </c>
      <c r="H7" s="9">
        <f>SUM(H8:H17)</f>
        <v>7004761000</v>
      </c>
    </row>
    <row r="8" spans="1:8" x14ac:dyDescent="0.2">
      <c r="A8" s="43"/>
      <c r="B8" s="43"/>
      <c r="C8" s="43"/>
      <c r="D8" s="43"/>
      <c r="E8" s="10" t="s">
        <v>9</v>
      </c>
      <c r="F8" s="11">
        <v>2996585000</v>
      </c>
      <c r="G8" s="11">
        <v>3016115000</v>
      </c>
      <c r="H8" s="11">
        <v>3187289000</v>
      </c>
    </row>
    <row r="9" spans="1:8" x14ac:dyDescent="0.2">
      <c r="A9" s="43"/>
      <c r="B9" s="43"/>
      <c r="C9" s="43"/>
      <c r="D9" s="43"/>
      <c r="E9" s="10" t="s">
        <v>10</v>
      </c>
      <c r="F9" s="11">
        <v>1668656000</v>
      </c>
      <c r="G9" s="11">
        <v>1753468000</v>
      </c>
      <c r="H9" s="11">
        <v>1849945000</v>
      </c>
    </row>
    <row r="10" spans="1:8" x14ac:dyDescent="0.2">
      <c r="A10" s="43"/>
      <c r="B10" s="43"/>
      <c r="C10" s="43"/>
      <c r="D10" s="43"/>
      <c r="E10" s="10" t="s">
        <v>11</v>
      </c>
      <c r="F10" s="12">
        <v>400107000</v>
      </c>
      <c r="G10" s="12">
        <v>532608000</v>
      </c>
      <c r="H10" s="12">
        <v>561561000</v>
      </c>
    </row>
    <row r="11" spans="1:8" x14ac:dyDescent="0.2">
      <c r="A11" s="43"/>
      <c r="B11" s="43"/>
      <c r="C11" s="43"/>
      <c r="D11" s="43"/>
      <c r="E11" s="10" t="s">
        <v>12</v>
      </c>
      <c r="F11" s="11">
        <v>395302000</v>
      </c>
      <c r="G11" s="11">
        <v>442091000</v>
      </c>
      <c r="H11" s="11">
        <v>443754000</v>
      </c>
    </row>
    <row r="12" spans="1:8" x14ac:dyDescent="0.2">
      <c r="A12" s="43"/>
      <c r="B12" s="43"/>
      <c r="C12" s="43"/>
      <c r="D12" s="43"/>
      <c r="E12" s="10" t="s">
        <v>13</v>
      </c>
      <c r="F12" s="12">
        <v>20330000</v>
      </c>
      <c r="G12" s="12">
        <v>34120000</v>
      </c>
      <c r="H12" s="12">
        <v>26210000</v>
      </c>
    </row>
    <row r="13" spans="1:8" x14ac:dyDescent="0.2">
      <c r="A13" s="43"/>
      <c r="B13" s="43"/>
      <c r="C13" s="43"/>
      <c r="D13" s="43"/>
      <c r="E13" s="10" t="s">
        <v>14</v>
      </c>
      <c r="F13" s="11">
        <v>15820000</v>
      </c>
      <c r="G13" s="11">
        <v>16755000</v>
      </c>
      <c r="H13" s="11">
        <v>17725000</v>
      </c>
    </row>
    <row r="14" spans="1:8" x14ac:dyDescent="0.2">
      <c r="A14" s="43"/>
      <c r="B14" s="43"/>
      <c r="C14" s="43"/>
      <c r="D14" s="43"/>
      <c r="E14" s="10" t="s">
        <v>15</v>
      </c>
      <c r="F14" s="11">
        <v>22358000</v>
      </c>
      <c r="G14" s="11">
        <v>29028000</v>
      </c>
      <c r="H14" s="11">
        <v>30645000</v>
      </c>
    </row>
    <row r="15" spans="1:8" x14ac:dyDescent="0.2">
      <c r="A15" s="43"/>
      <c r="B15" s="43"/>
      <c r="C15" s="43"/>
      <c r="D15" s="43"/>
      <c r="E15" s="10" t="s">
        <v>16</v>
      </c>
      <c r="F15" s="12">
        <v>471707000</v>
      </c>
      <c r="G15" s="12">
        <v>351727000</v>
      </c>
      <c r="H15" s="12">
        <v>377012000</v>
      </c>
    </row>
    <row r="16" spans="1:8" x14ac:dyDescent="0.2">
      <c r="A16" s="43"/>
      <c r="B16" s="43"/>
      <c r="C16" s="43"/>
      <c r="D16" s="43"/>
      <c r="E16" s="10" t="s">
        <v>17</v>
      </c>
      <c r="F16" s="11">
        <v>494000000</v>
      </c>
      <c r="G16" s="11">
        <v>484000000</v>
      </c>
      <c r="H16" s="11">
        <v>510620000</v>
      </c>
    </row>
    <row r="17" spans="1:8" x14ac:dyDescent="0.2">
      <c r="A17" s="43"/>
      <c r="B17" s="43"/>
      <c r="C17" s="43"/>
      <c r="D17" s="43"/>
      <c r="E17" s="10" t="s">
        <v>18</v>
      </c>
      <c r="F17" s="11"/>
      <c r="G17" s="11"/>
      <c r="H17" s="11"/>
    </row>
    <row r="18" spans="1:8" ht="16.5" x14ac:dyDescent="0.3">
      <c r="A18" s="43"/>
      <c r="B18" s="43"/>
      <c r="C18" s="43"/>
      <c r="D18" s="43"/>
      <c r="E18" s="5" t="s">
        <v>19</v>
      </c>
      <c r="F18" s="8">
        <f>SUM(F19:F27)</f>
        <v>244065000</v>
      </c>
      <c r="G18" s="8">
        <f>SUM(G19:G27)</f>
        <v>147821000</v>
      </c>
      <c r="H18" s="8">
        <f>SUM(H19:H27)</f>
        <v>151195000</v>
      </c>
    </row>
    <row r="19" spans="1:8" x14ac:dyDescent="0.2">
      <c r="A19" s="43"/>
      <c r="B19" s="43"/>
      <c r="C19" s="43"/>
      <c r="D19" s="43"/>
      <c r="E19" s="10" t="s">
        <v>20</v>
      </c>
      <c r="F19" s="12">
        <v>84465000</v>
      </c>
      <c r="G19" s="12">
        <v>84075000</v>
      </c>
      <c r="H19" s="12">
        <v>84295000</v>
      </c>
    </row>
    <row r="20" spans="1:8" x14ac:dyDescent="0.2">
      <c r="A20" s="43"/>
      <c r="B20" s="43"/>
      <c r="C20" s="43"/>
      <c r="D20" s="43"/>
      <c r="E20" s="10" t="s">
        <v>21</v>
      </c>
      <c r="F20" s="13"/>
      <c r="G20" s="13"/>
      <c r="H20" s="13"/>
    </row>
    <row r="21" spans="1:8" x14ac:dyDescent="0.2">
      <c r="A21" s="43"/>
      <c r="B21" s="43"/>
      <c r="C21" s="43"/>
      <c r="D21" s="43"/>
      <c r="E21" s="10" t="s">
        <v>22</v>
      </c>
      <c r="F21" s="11">
        <v>98566000</v>
      </c>
      <c r="G21" s="11"/>
      <c r="H21" s="11"/>
    </row>
    <row r="22" spans="1:8" x14ac:dyDescent="0.2">
      <c r="A22" s="43"/>
      <c r="B22" s="43"/>
      <c r="C22" s="43"/>
      <c r="D22" s="43"/>
      <c r="E22" s="10" t="s">
        <v>23</v>
      </c>
      <c r="F22" s="11">
        <v>34034000</v>
      </c>
      <c r="G22" s="11">
        <v>33746000</v>
      </c>
      <c r="H22" s="11">
        <v>36900000</v>
      </c>
    </row>
    <row r="23" spans="1:8" x14ac:dyDescent="0.2">
      <c r="A23" s="43"/>
      <c r="B23" s="43"/>
      <c r="C23" s="43"/>
      <c r="D23" s="43"/>
      <c r="E23" s="10"/>
      <c r="F23" s="12"/>
      <c r="G23" s="12"/>
      <c r="H23" s="12"/>
    </row>
    <row r="24" spans="1:8" x14ac:dyDescent="0.2">
      <c r="A24" s="43"/>
      <c r="B24" s="43"/>
      <c r="C24" s="43"/>
      <c r="D24" s="43"/>
      <c r="E24" s="10" t="s">
        <v>24</v>
      </c>
      <c r="F24" s="11">
        <v>27000000</v>
      </c>
      <c r="G24" s="11">
        <v>30000000</v>
      </c>
      <c r="H24" s="11">
        <v>30000000</v>
      </c>
    </row>
    <row r="25" spans="1:8" x14ac:dyDescent="0.2">
      <c r="A25" s="43"/>
      <c r="B25" s="43"/>
      <c r="C25" s="43"/>
      <c r="D25" s="43"/>
      <c r="E25" s="10" t="s">
        <v>25</v>
      </c>
      <c r="F25" s="11"/>
      <c r="G25" s="11"/>
      <c r="H25" s="11"/>
    </row>
    <row r="26" spans="1:8" x14ac:dyDescent="0.2">
      <c r="A26" s="43"/>
      <c r="B26" s="43"/>
      <c r="C26" s="43"/>
      <c r="D26" s="43"/>
      <c r="E26" s="10" t="s">
        <v>26</v>
      </c>
      <c r="F26" s="12"/>
      <c r="G26" s="12"/>
      <c r="H26" s="12"/>
    </row>
    <row r="27" spans="1:8" x14ac:dyDescent="0.2">
      <c r="A27" s="43"/>
      <c r="B27" s="43"/>
      <c r="C27" s="43"/>
      <c r="D27" s="43"/>
      <c r="E27" s="10" t="s">
        <v>27</v>
      </c>
      <c r="F27" s="11"/>
      <c r="G27" s="11"/>
      <c r="H27" s="11"/>
    </row>
    <row r="28" spans="1:8" ht="16.5" x14ac:dyDescent="0.3">
      <c r="A28" s="43"/>
      <c r="B28" s="43"/>
      <c r="C28" s="43"/>
      <c r="D28" s="43"/>
      <c r="E28" s="14" t="s">
        <v>28</v>
      </c>
      <c r="F28" s="15">
        <f>+F5+F6+F7+F18</f>
        <v>15557591000</v>
      </c>
      <c r="G28" s="15">
        <f>+G5+G6+G7+G18</f>
        <v>16336522000</v>
      </c>
      <c r="H28" s="15">
        <f>+H5+H6+H7+H18</f>
        <v>17451969000</v>
      </c>
    </row>
    <row r="29" spans="1:8" ht="16.5" x14ac:dyDescent="0.3">
      <c r="A29" s="43"/>
      <c r="B29" s="43"/>
      <c r="C29" s="43"/>
      <c r="D29" s="43"/>
      <c r="E29" s="5" t="s">
        <v>29</v>
      </c>
      <c r="F29" s="16"/>
      <c r="G29" s="16"/>
      <c r="H29" s="16"/>
    </row>
    <row r="30" spans="1:8" ht="16.5" x14ac:dyDescent="0.3">
      <c r="A30" s="43"/>
      <c r="B30" s="43"/>
      <c r="C30" s="43"/>
      <c r="D30" s="43"/>
      <c r="E30" s="5" t="s">
        <v>30</v>
      </c>
      <c r="F30" s="8">
        <f>SUM(F31:F36)</f>
        <v>1140635000</v>
      </c>
      <c r="G30" s="8">
        <f>SUM(G31:G36)</f>
        <v>1075055000</v>
      </c>
      <c r="H30" s="8">
        <f>SUM(H31:H36)</f>
        <v>1169806000</v>
      </c>
    </row>
    <row r="31" spans="1:8" x14ac:dyDescent="0.2">
      <c r="A31" s="43"/>
      <c r="B31" s="43"/>
      <c r="C31" s="43"/>
      <c r="D31" s="43"/>
      <c r="E31" s="10" t="s">
        <v>16</v>
      </c>
      <c r="F31" s="11">
        <v>333560000</v>
      </c>
      <c r="G31" s="11">
        <v>332693000</v>
      </c>
      <c r="H31" s="11">
        <v>377366000</v>
      </c>
    </row>
    <row r="32" spans="1:8" x14ac:dyDescent="0.2">
      <c r="A32" s="43"/>
      <c r="B32" s="43"/>
      <c r="C32" s="43"/>
      <c r="D32" s="43"/>
      <c r="E32" s="10" t="s">
        <v>31</v>
      </c>
      <c r="F32" s="11">
        <v>804652000</v>
      </c>
      <c r="G32" s="11">
        <v>740947000</v>
      </c>
      <c r="H32" s="11">
        <v>790388000</v>
      </c>
    </row>
    <row r="33" spans="1:8" x14ac:dyDescent="0.2">
      <c r="A33" s="43"/>
      <c r="B33" s="43"/>
      <c r="C33" s="43"/>
      <c r="D33" s="43"/>
      <c r="E33" s="10" t="s">
        <v>32</v>
      </c>
      <c r="F33" s="11">
        <v>2423000</v>
      </c>
      <c r="G33" s="11">
        <v>1415000</v>
      </c>
      <c r="H33" s="11">
        <v>2052000</v>
      </c>
    </row>
    <row r="34" spans="1:8" x14ac:dyDescent="0.2">
      <c r="A34" s="43"/>
      <c r="B34" s="43"/>
      <c r="C34" s="43"/>
      <c r="D34" s="43"/>
      <c r="E34" s="10" t="s">
        <v>33</v>
      </c>
      <c r="F34" s="11"/>
      <c r="G34" s="11"/>
      <c r="H34" s="11"/>
    </row>
    <row r="35" spans="1:8" x14ac:dyDescent="0.2">
      <c r="A35" s="43"/>
      <c r="B35" s="43"/>
      <c r="C35" s="43"/>
      <c r="D35" s="43"/>
      <c r="E35" s="10" t="s">
        <v>17</v>
      </c>
      <c r="F35" s="11"/>
      <c r="G35" s="11"/>
      <c r="H35" s="11"/>
    </row>
    <row r="36" spans="1:8" x14ac:dyDescent="0.2">
      <c r="A36" s="43"/>
      <c r="B36" s="43"/>
      <c r="C36" s="43"/>
      <c r="D36" s="43"/>
      <c r="E36" s="10" t="s">
        <v>34</v>
      </c>
      <c r="F36" s="11"/>
      <c r="G36" s="11"/>
      <c r="H36" s="11"/>
    </row>
    <row r="37" spans="1:8" ht="16.5" x14ac:dyDescent="0.3">
      <c r="A37" s="43"/>
      <c r="B37" s="43"/>
      <c r="C37" s="43"/>
      <c r="D37" s="43"/>
      <c r="E37" s="5" t="s">
        <v>19</v>
      </c>
      <c r="F37" s="8">
        <f>SUM(F38:F38)</f>
        <v>13365000</v>
      </c>
      <c r="G37" s="8">
        <f>SUM(G38:G38)</f>
        <v>10200000</v>
      </c>
      <c r="H37" s="8">
        <f>SUM(H38:H38)</f>
        <v>10800000</v>
      </c>
    </row>
    <row r="38" spans="1:8" x14ac:dyDescent="0.2">
      <c r="A38" s="43"/>
      <c r="B38" s="43"/>
      <c r="C38" s="43"/>
      <c r="D38" s="43"/>
      <c r="E38" s="10" t="s">
        <v>21</v>
      </c>
      <c r="F38" s="12">
        <v>13365000</v>
      </c>
      <c r="G38" s="12">
        <v>10200000</v>
      </c>
      <c r="H38" s="12">
        <v>10800000</v>
      </c>
    </row>
    <row r="39" spans="1:8" ht="16.5" x14ac:dyDescent="0.3">
      <c r="A39" s="43"/>
      <c r="B39" s="43"/>
      <c r="C39" s="43"/>
      <c r="D39" s="43"/>
      <c r="E39" s="14" t="s">
        <v>35</v>
      </c>
      <c r="F39" s="17">
        <f>+F30+F37</f>
        <v>1154000000</v>
      </c>
      <c r="G39" s="17">
        <f>+G30+G37</f>
        <v>1085255000</v>
      </c>
      <c r="H39" s="17">
        <f>+H30+H37</f>
        <v>1180606000</v>
      </c>
    </row>
    <row r="40" spans="1:8" ht="16.5" x14ac:dyDescent="0.3">
      <c r="A40" s="43"/>
      <c r="B40" s="43"/>
      <c r="C40" s="43"/>
      <c r="D40" s="43"/>
      <c r="E40" s="18" t="s">
        <v>36</v>
      </c>
      <c r="F40" s="19">
        <f>+F28+F39</f>
        <v>16711591000</v>
      </c>
      <c r="G40" s="19">
        <f>+G28+G39</f>
        <v>17421777000</v>
      </c>
      <c r="H40" s="19">
        <f>+H28+H39</f>
        <v>18632575000</v>
      </c>
    </row>
    <row r="41" spans="1:8" x14ac:dyDescent="0.2">
      <c r="A41" s="43"/>
      <c r="B41" s="43"/>
      <c r="C41" s="43"/>
      <c r="D41" s="43"/>
      <c r="E41" s="20"/>
      <c r="F41" s="21"/>
      <c r="G41" s="21"/>
      <c r="H41" s="21"/>
    </row>
    <row r="42" spans="1:8" x14ac:dyDescent="0.2">
      <c r="A42" s="43"/>
      <c r="B42" s="43"/>
      <c r="C42" s="43"/>
      <c r="D42" s="43"/>
      <c r="E42" s="20"/>
      <c r="F42" s="21"/>
      <c r="G42" s="21"/>
      <c r="H42" s="21"/>
    </row>
    <row r="43" spans="1:8" x14ac:dyDescent="0.2">
      <c r="A43" s="43"/>
      <c r="B43" s="43"/>
      <c r="C43" s="43"/>
      <c r="D43" s="43"/>
      <c r="E43" s="22" t="s">
        <v>37</v>
      </c>
      <c r="F43" s="8"/>
      <c r="G43" s="8"/>
      <c r="H43" s="8"/>
    </row>
    <row r="44" spans="1:8" x14ac:dyDescent="0.2">
      <c r="A44" s="43"/>
      <c r="B44" s="43"/>
      <c r="C44" s="43"/>
      <c r="D44" s="43"/>
      <c r="E44" s="23"/>
      <c r="F44" s="24"/>
      <c r="G44" s="24"/>
      <c r="H44" s="24"/>
    </row>
    <row r="45" spans="1:8" x14ac:dyDescent="0.2">
      <c r="A45" s="43"/>
      <c r="B45" s="43"/>
      <c r="C45" s="43"/>
      <c r="D45" s="43"/>
      <c r="E45" s="22" t="s">
        <v>38</v>
      </c>
      <c r="F45" s="9">
        <f>SUM(F47+F53+F59+F65+F71+F77+F83)</f>
        <v>933716000</v>
      </c>
      <c r="G45" s="9">
        <f t="shared" ref="G45:H45" si="0">SUM(G47+G53+G59+G65+G71+G77+G83)</f>
        <v>856215000</v>
      </c>
      <c r="H45" s="9">
        <f t="shared" si="0"/>
        <v>813997000</v>
      </c>
    </row>
    <row r="46" spans="1:8" x14ac:dyDescent="0.2">
      <c r="A46" s="43"/>
      <c r="B46" s="43"/>
      <c r="C46" s="43"/>
      <c r="D46" s="43"/>
      <c r="E46" s="25" t="s">
        <v>39</v>
      </c>
      <c r="F46" s="8"/>
      <c r="G46" s="8"/>
      <c r="H46" s="8"/>
    </row>
    <row r="47" spans="1:8" x14ac:dyDescent="0.2">
      <c r="A47" s="43"/>
      <c r="B47" s="43"/>
      <c r="C47" s="43"/>
      <c r="D47" s="43"/>
      <c r="E47" s="22" t="s">
        <v>123</v>
      </c>
      <c r="F47" s="8">
        <f>SUM(F48:F51)</f>
        <v>207073000</v>
      </c>
      <c r="G47" s="8">
        <f>SUM(G48:G51)</f>
        <v>170726000</v>
      </c>
      <c r="H47" s="8">
        <f>SUM(H48:H51)</f>
        <v>91369000</v>
      </c>
    </row>
    <row r="48" spans="1:8" x14ac:dyDescent="0.2">
      <c r="A48" s="43"/>
      <c r="B48" s="43"/>
      <c r="C48" s="43"/>
      <c r="D48" s="43"/>
      <c r="E48" s="26" t="s">
        <v>124</v>
      </c>
      <c r="F48" s="27">
        <f>SUM('[1]BUF:DC44'!F48)</f>
        <v>207073000</v>
      </c>
      <c r="G48" s="28">
        <f>SUM('[1]BUF:DC44'!G48)</f>
        <v>170726000</v>
      </c>
      <c r="H48" s="29">
        <f>SUM('[1]BUF:DC44'!H48)</f>
        <v>91369000</v>
      </c>
    </row>
    <row r="49" spans="1:8" x14ac:dyDescent="0.2">
      <c r="A49" s="43"/>
      <c r="B49" s="43"/>
      <c r="C49" s="43"/>
      <c r="D49" s="43"/>
      <c r="E49" s="26"/>
      <c r="F49" s="30"/>
      <c r="G49" s="11"/>
      <c r="H49" s="31"/>
    </row>
    <row r="50" spans="1:8" x14ac:dyDescent="0.2">
      <c r="A50" s="43"/>
      <c r="B50" s="43"/>
      <c r="C50" s="43"/>
      <c r="D50" s="43"/>
      <c r="E50" s="26"/>
      <c r="F50" s="30"/>
      <c r="G50" s="11"/>
      <c r="H50" s="31"/>
    </row>
    <row r="51" spans="1:8" x14ac:dyDescent="0.2">
      <c r="A51" s="43"/>
      <c r="B51" s="43"/>
      <c r="C51" s="43"/>
      <c r="D51" s="43"/>
      <c r="E51" s="26"/>
      <c r="F51" s="32"/>
      <c r="G51" s="33"/>
      <c r="H51" s="34"/>
    </row>
    <row r="52" spans="1:8" x14ac:dyDescent="0.2">
      <c r="A52" s="43"/>
      <c r="B52" s="43"/>
      <c r="C52" s="43"/>
      <c r="D52" s="43"/>
      <c r="E52" s="35"/>
      <c r="F52" s="36"/>
      <c r="G52" s="36"/>
      <c r="H52" s="36"/>
    </row>
    <row r="53" spans="1:8" x14ac:dyDescent="0.2">
      <c r="A53" s="43"/>
      <c r="B53" s="43"/>
      <c r="C53" s="43"/>
      <c r="D53" s="43"/>
      <c r="E53" s="22" t="s">
        <v>125</v>
      </c>
      <c r="F53" s="8">
        <f>SUM(F54:F57)</f>
        <v>1200000</v>
      </c>
      <c r="G53" s="8">
        <f>SUM(G54:G57)</f>
        <v>0</v>
      </c>
      <c r="H53" s="8">
        <f>SUM(H54:H57)</f>
        <v>0</v>
      </c>
    </row>
    <row r="54" spans="1:8" x14ac:dyDescent="0.2">
      <c r="A54" s="43"/>
      <c r="B54" s="43"/>
      <c r="C54" s="43"/>
      <c r="D54" s="43"/>
      <c r="E54" s="26" t="s">
        <v>126</v>
      </c>
      <c r="F54" s="27">
        <f>SUM('[1]BUF:DC44'!F54)</f>
        <v>1200000</v>
      </c>
      <c r="G54" s="28">
        <f>SUM('[1]BUF:DC44'!G54)</f>
        <v>0</v>
      </c>
      <c r="H54" s="29">
        <f>SUM('[1]BUF:DC44'!H54)</f>
        <v>0</v>
      </c>
    </row>
    <row r="55" spans="1:8" x14ac:dyDescent="0.2">
      <c r="A55" s="43"/>
      <c r="B55" s="43"/>
      <c r="C55" s="43"/>
      <c r="D55" s="43"/>
      <c r="E55" s="26"/>
      <c r="F55" s="30"/>
      <c r="G55" s="11"/>
      <c r="H55" s="31"/>
    </row>
    <row r="56" spans="1:8" x14ac:dyDescent="0.2">
      <c r="A56" s="43"/>
      <c r="B56" s="43"/>
      <c r="C56" s="43"/>
      <c r="D56" s="43"/>
      <c r="E56" s="26"/>
      <c r="F56" s="30"/>
      <c r="G56" s="11"/>
      <c r="H56" s="31"/>
    </row>
    <row r="57" spans="1:8" x14ac:dyDescent="0.2">
      <c r="A57" s="43"/>
      <c r="B57" s="43"/>
      <c r="C57" s="43"/>
      <c r="D57" s="43"/>
      <c r="E57" s="26"/>
      <c r="F57" s="32"/>
      <c r="G57" s="33"/>
      <c r="H57" s="34"/>
    </row>
    <row r="58" spans="1:8" x14ac:dyDescent="0.2">
      <c r="A58" s="43"/>
      <c r="B58" s="43"/>
      <c r="C58" s="43"/>
      <c r="D58" s="43"/>
      <c r="E58" s="35"/>
      <c r="F58" s="36"/>
      <c r="G58" s="36"/>
      <c r="H58" s="36"/>
    </row>
    <row r="59" spans="1:8" x14ac:dyDescent="0.2">
      <c r="A59" s="43"/>
      <c r="B59" s="43"/>
      <c r="C59" s="43"/>
      <c r="D59" s="43"/>
      <c r="E59" s="22" t="s">
        <v>41</v>
      </c>
      <c r="F59" s="8">
        <f>SUM(F60:F63)</f>
        <v>1148000</v>
      </c>
      <c r="G59" s="8">
        <f>SUM(G60:G63)</f>
        <v>1212000</v>
      </c>
      <c r="H59" s="8">
        <f>SUM(H60:H63)</f>
        <v>1280000</v>
      </c>
    </row>
    <row r="60" spans="1:8" x14ac:dyDescent="0.2">
      <c r="A60" s="43"/>
      <c r="B60" s="43"/>
      <c r="C60" s="43"/>
      <c r="D60" s="43"/>
      <c r="E60" s="26" t="s">
        <v>127</v>
      </c>
      <c r="F60" s="27">
        <f>SUM('[1]BUF:DC44'!F60)</f>
        <v>1148000</v>
      </c>
      <c r="G60" s="28">
        <f>SUM('[1]BUF:DC44'!G60)</f>
        <v>1212000</v>
      </c>
      <c r="H60" s="29">
        <f>SUM('[1]BUF:DC44'!H60)</f>
        <v>1280000</v>
      </c>
    </row>
    <row r="61" spans="1:8" x14ac:dyDescent="0.2">
      <c r="A61" s="43"/>
      <c r="B61" s="43"/>
      <c r="C61" s="43"/>
      <c r="D61" s="43"/>
      <c r="E61" s="26" t="s">
        <v>128</v>
      </c>
      <c r="F61" s="30"/>
      <c r="G61" s="11"/>
      <c r="H61" s="31"/>
    </row>
    <row r="62" spans="1:8" x14ac:dyDescent="0.2">
      <c r="A62" s="43"/>
      <c r="B62" s="43"/>
      <c r="C62" s="43"/>
      <c r="D62" s="43"/>
      <c r="E62" s="26" t="s">
        <v>129</v>
      </c>
      <c r="F62" s="30"/>
      <c r="G62" s="11"/>
      <c r="H62" s="31"/>
    </row>
    <row r="63" spans="1:8" x14ac:dyDescent="0.2">
      <c r="A63" s="43"/>
      <c r="B63" s="43"/>
      <c r="C63" s="43"/>
      <c r="D63" s="43"/>
      <c r="E63" s="26"/>
      <c r="F63" s="32"/>
      <c r="G63" s="33"/>
      <c r="H63" s="34"/>
    </row>
    <row r="64" spans="1:8" x14ac:dyDescent="0.2">
      <c r="A64" s="43"/>
      <c r="B64" s="43"/>
      <c r="C64" s="43"/>
      <c r="D64" s="43"/>
      <c r="E64" s="35"/>
      <c r="F64" s="36"/>
      <c r="G64" s="36"/>
      <c r="H64" s="36"/>
    </row>
    <row r="65" spans="1:8" x14ac:dyDescent="0.2">
      <c r="A65" s="43"/>
      <c r="B65" s="43"/>
      <c r="C65" s="43"/>
      <c r="D65" s="43"/>
      <c r="E65" s="22" t="s">
        <v>130</v>
      </c>
      <c r="F65" s="8">
        <f>SUM(F66:F69)</f>
        <v>12450000</v>
      </c>
      <c r="G65" s="8">
        <f>SUM(G66:G69)</f>
        <v>0</v>
      </c>
      <c r="H65" s="8">
        <f>SUM(H66:H69)</f>
        <v>0</v>
      </c>
    </row>
    <row r="66" spans="1:8" x14ac:dyDescent="0.2">
      <c r="A66" s="43"/>
      <c r="B66" s="43"/>
      <c r="C66" s="43"/>
      <c r="D66" s="43"/>
      <c r="E66" s="26" t="s">
        <v>131</v>
      </c>
      <c r="F66" s="27">
        <f>SUM('[1]BUF:DC44'!F66)</f>
        <v>270000</v>
      </c>
      <c r="G66" s="28">
        <f>SUM('[1]BUF:DC44'!G66)</f>
        <v>0</v>
      </c>
      <c r="H66" s="29">
        <f>SUM('[1]BUF:DC44'!H66)</f>
        <v>0</v>
      </c>
    </row>
    <row r="67" spans="1:8" x14ac:dyDescent="0.2">
      <c r="A67" s="43"/>
      <c r="B67" s="43"/>
      <c r="C67" s="43"/>
      <c r="D67" s="43"/>
      <c r="E67" s="26" t="s">
        <v>132</v>
      </c>
      <c r="F67" s="30">
        <f>SUM('[1]BUF:DC44'!F67)</f>
        <v>11680000</v>
      </c>
      <c r="G67" s="11">
        <f>SUM('[1]BUF:DC44'!G67)</f>
        <v>0</v>
      </c>
      <c r="H67" s="31">
        <f>SUM('[1]BUF:DC44'!H67)</f>
        <v>0</v>
      </c>
    </row>
    <row r="68" spans="1:8" x14ac:dyDescent="0.2">
      <c r="A68" s="43"/>
      <c r="B68" s="43"/>
      <c r="C68" s="43"/>
      <c r="D68" s="43"/>
      <c r="E68" s="26" t="s">
        <v>133</v>
      </c>
      <c r="F68" s="30">
        <f>SUM('[1]BUF:DC44'!F68)</f>
        <v>500000</v>
      </c>
      <c r="G68" s="11">
        <f>SUM('[1]BUF:DC44'!G68)</f>
        <v>0</v>
      </c>
      <c r="H68" s="31">
        <f>SUM('[1]BUF:DC44'!H68)</f>
        <v>0</v>
      </c>
    </row>
    <row r="69" spans="1:8" x14ac:dyDescent="0.2">
      <c r="A69" s="43"/>
      <c r="B69" s="43"/>
      <c r="C69" s="43"/>
      <c r="D69" s="43"/>
      <c r="E69" s="26"/>
      <c r="F69" s="32"/>
      <c r="G69" s="33"/>
      <c r="H69" s="34"/>
    </row>
    <row r="70" spans="1:8" x14ac:dyDescent="0.2">
      <c r="A70" s="43"/>
      <c r="B70" s="43"/>
      <c r="C70" s="43"/>
      <c r="D70" s="43"/>
      <c r="E70" s="35"/>
      <c r="F70" s="36"/>
      <c r="G70" s="36"/>
      <c r="H70" s="36"/>
    </row>
    <row r="71" spans="1:8" x14ac:dyDescent="0.2">
      <c r="A71" s="43"/>
      <c r="B71" s="43"/>
      <c r="C71" s="43"/>
      <c r="D71" s="43"/>
      <c r="E71" s="22" t="s">
        <v>54</v>
      </c>
      <c r="F71" s="8">
        <f>SUM(F72:F75)</f>
        <v>599002000</v>
      </c>
      <c r="G71" s="8">
        <f>SUM(G72:G75)</f>
        <v>607656000</v>
      </c>
      <c r="H71" s="8">
        <f>SUM(H72:H75)</f>
        <v>640509000</v>
      </c>
    </row>
    <row r="72" spans="1:8" x14ac:dyDescent="0.2">
      <c r="A72" s="43"/>
      <c r="B72" s="43"/>
      <c r="C72" s="43"/>
      <c r="D72" s="43"/>
      <c r="E72" s="26" t="s">
        <v>134</v>
      </c>
      <c r="F72" s="27">
        <f>SUM('[1]BUF:DC44'!F72)</f>
        <v>599002000</v>
      </c>
      <c r="G72" s="28">
        <f>SUM('[1]BUF:DC44'!G72)</f>
        <v>607656000</v>
      </c>
      <c r="H72" s="29">
        <f>SUM('[1]BUF:DC44'!H72)</f>
        <v>640509000</v>
      </c>
    </row>
    <row r="73" spans="1:8" x14ac:dyDescent="0.2">
      <c r="A73" s="43"/>
      <c r="B73" s="43"/>
      <c r="C73" s="43"/>
      <c r="D73" s="43"/>
      <c r="E73" s="26"/>
      <c r="F73" s="30"/>
      <c r="G73" s="11"/>
      <c r="H73" s="31"/>
    </row>
    <row r="74" spans="1:8" x14ac:dyDescent="0.2">
      <c r="A74" s="43"/>
      <c r="B74" s="43"/>
      <c r="C74" s="43"/>
      <c r="D74" s="43"/>
      <c r="E74" s="26"/>
      <c r="F74" s="30"/>
      <c r="G74" s="11"/>
      <c r="H74" s="31"/>
    </row>
    <row r="75" spans="1:8" x14ac:dyDescent="0.2">
      <c r="A75" s="43"/>
      <c r="B75" s="43"/>
      <c r="C75" s="43"/>
      <c r="D75" s="43"/>
      <c r="E75" s="26"/>
      <c r="F75" s="32"/>
      <c r="G75" s="33"/>
      <c r="H75" s="34"/>
    </row>
    <row r="76" spans="1:8" x14ac:dyDescent="0.2">
      <c r="A76" s="43"/>
      <c r="B76" s="43"/>
      <c r="C76" s="43"/>
      <c r="D76" s="43"/>
      <c r="E76" s="35"/>
      <c r="F76" s="36"/>
      <c r="G76" s="36"/>
      <c r="H76" s="36"/>
    </row>
    <row r="77" spans="1:8" x14ac:dyDescent="0.2">
      <c r="A77" s="43"/>
      <c r="B77" s="43"/>
      <c r="C77" s="43"/>
      <c r="D77" s="43"/>
      <c r="E77" s="22" t="s">
        <v>40</v>
      </c>
      <c r="F77" s="8">
        <f>SUM(F78:F81)</f>
        <v>40000000</v>
      </c>
      <c r="G77" s="8">
        <f>SUM(G78:G81)</f>
        <v>0</v>
      </c>
      <c r="H77" s="8">
        <f>SUM(H78:H81)</f>
        <v>0</v>
      </c>
    </row>
    <row r="78" spans="1:8" x14ac:dyDescent="0.2">
      <c r="A78" s="43"/>
      <c r="B78" s="43"/>
      <c r="C78" s="43"/>
      <c r="D78" s="43"/>
      <c r="E78" s="26" t="s">
        <v>135</v>
      </c>
      <c r="F78" s="27">
        <f>SUM('[1]BUF:DC44'!F78)</f>
        <v>40000000</v>
      </c>
      <c r="G78" s="28">
        <f>SUM('[1]BUF:DC44'!G78)</f>
        <v>0</v>
      </c>
      <c r="H78" s="29">
        <f>SUM('[1]BUF:DC44'!H78)</f>
        <v>0</v>
      </c>
    </row>
    <row r="79" spans="1:8" x14ac:dyDescent="0.2">
      <c r="A79" s="43"/>
      <c r="B79" s="43"/>
      <c r="C79" s="43"/>
      <c r="D79" s="43"/>
      <c r="E79" s="26" t="s">
        <v>136</v>
      </c>
      <c r="F79" s="30"/>
      <c r="G79" s="11"/>
      <c r="H79" s="31"/>
    </row>
    <row r="80" spans="1:8" x14ac:dyDescent="0.2">
      <c r="A80" s="43"/>
      <c r="B80" s="43"/>
      <c r="C80" s="43"/>
      <c r="D80" s="43"/>
      <c r="E80" s="26"/>
      <c r="F80" s="30"/>
      <c r="G80" s="11"/>
      <c r="H80" s="31"/>
    </row>
    <row r="81" spans="1:8" x14ac:dyDescent="0.2">
      <c r="A81" s="43"/>
      <c r="B81" s="43"/>
      <c r="C81" s="43"/>
      <c r="D81" s="43"/>
      <c r="E81" s="26"/>
      <c r="F81" s="32"/>
      <c r="G81" s="33"/>
      <c r="H81" s="34"/>
    </row>
    <row r="82" spans="1:8" x14ac:dyDescent="0.2">
      <c r="A82" s="43"/>
      <c r="B82" s="43"/>
      <c r="C82" s="43"/>
      <c r="D82" s="43"/>
      <c r="E82" s="35"/>
      <c r="F82" s="36"/>
      <c r="G82" s="36"/>
      <c r="H82" s="36"/>
    </row>
    <row r="83" spans="1:8" x14ac:dyDescent="0.2">
      <c r="A83" s="43"/>
      <c r="B83" s="43"/>
      <c r="C83" s="43"/>
      <c r="D83" s="43"/>
      <c r="E83" s="22" t="s">
        <v>137</v>
      </c>
      <c r="F83" s="8">
        <f>SUM(F84:F87)</f>
        <v>72843000</v>
      </c>
      <c r="G83" s="8">
        <f>SUM(G84:G87)</f>
        <v>76621000</v>
      </c>
      <c r="H83" s="8">
        <f>SUM(H84:H87)</f>
        <v>80839000</v>
      </c>
    </row>
    <row r="84" spans="1:8" x14ac:dyDescent="0.2">
      <c r="A84" s="43"/>
      <c r="B84" s="43"/>
      <c r="C84" s="43"/>
      <c r="D84" s="43"/>
      <c r="E84" s="26" t="s">
        <v>138</v>
      </c>
      <c r="F84" s="27">
        <f>SUM('[1]BUF:DC44'!F84)</f>
        <v>72843000</v>
      </c>
      <c r="G84" s="28">
        <f>SUM('[1]BUF:DC44'!G84)</f>
        <v>76621000</v>
      </c>
      <c r="H84" s="29">
        <f>SUM('[1]BUF:DC44'!H84)</f>
        <v>80839000</v>
      </c>
    </row>
    <row r="85" spans="1:8" x14ac:dyDescent="0.2">
      <c r="A85" s="43"/>
      <c r="B85" s="43"/>
      <c r="C85" s="43"/>
      <c r="D85" s="43"/>
      <c r="E85" s="26"/>
      <c r="F85" s="30"/>
      <c r="G85" s="11"/>
      <c r="H85" s="31"/>
    </row>
    <row r="86" spans="1:8" x14ac:dyDescent="0.2">
      <c r="A86" s="43"/>
      <c r="B86" s="43"/>
      <c r="C86" s="43"/>
      <c r="D86" s="43"/>
      <c r="E86" s="26"/>
      <c r="F86" s="30"/>
      <c r="G86" s="11"/>
      <c r="H86" s="31"/>
    </row>
    <row r="87" spans="1:8" x14ac:dyDescent="0.2">
      <c r="A87" s="43"/>
      <c r="B87" s="43"/>
      <c r="C87" s="43"/>
      <c r="D87" s="43"/>
      <c r="E87" s="26"/>
      <c r="F87" s="32"/>
      <c r="G87" s="33"/>
      <c r="H87" s="34"/>
    </row>
    <row r="88" spans="1:8" x14ac:dyDescent="0.2">
      <c r="A88" s="43"/>
      <c r="B88" s="43"/>
      <c r="C88" s="43"/>
      <c r="D88" s="43"/>
      <c r="E88" s="37"/>
      <c r="F88" s="38"/>
      <c r="G88" s="38"/>
      <c r="H88" s="38"/>
    </row>
    <row r="89" spans="1:8" x14ac:dyDescent="0.2">
      <c r="A89" s="43"/>
      <c r="B89" s="43"/>
      <c r="C89" s="43"/>
      <c r="D89" s="43"/>
      <c r="E89" s="60" t="s">
        <v>44</v>
      </c>
      <c r="F89" s="15">
        <f>SUM(F45)</f>
        <v>933716000</v>
      </c>
      <c r="G89" s="15">
        <f t="shared" ref="G89:H89" si="1">SUM(G45)</f>
        <v>856215000</v>
      </c>
      <c r="H89" s="15">
        <f t="shared" si="1"/>
        <v>813997000</v>
      </c>
    </row>
    <row r="90" spans="1:8" x14ac:dyDescent="0.2">
      <c r="F90" s="58"/>
      <c r="G90" s="58"/>
      <c r="H90" s="58"/>
    </row>
    <row r="91" spans="1:8" x14ac:dyDescent="0.2">
      <c r="F91" s="58"/>
      <c r="G91" s="58"/>
      <c r="H91" s="58"/>
    </row>
    <row r="92" spans="1:8" x14ac:dyDescent="0.2">
      <c r="F92" s="58"/>
      <c r="G92" s="58"/>
      <c r="H92" s="58"/>
    </row>
    <row r="93" spans="1:8" x14ac:dyDescent="0.2">
      <c r="F93" s="58"/>
      <c r="G93" s="58"/>
      <c r="H93" s="58"/>
    </row>
    <row r="94" spans="1:8" x14ac:dyDescent="0.2">
      <c r="F94" s="58"/>
      <c r="G94" s="58"/>
      <c r="H94" s="58"/>
    </row>
    <row r="95" spans="1:8" x14ac:dyDescent="0.2">
      <c r="F95" s="58"/>
      <c r="G95" s="58"/>
      <c r="H95" s="58"/>
    </row>
    <row r="96" spans="1:8" x14ac:dyDescent="0.2">
      <c r="F96" s="58"/>
      <c r="G96" s="58"/>
      <c r="H96" s="58"/>
    </row>
    <row r="97" spans="6:8" x14ac:dyDescent="0.2">
      <c r="F97" s="58"/>
      <c r="G97" s="58"/>
      <c r="H97" s="58"/>
    </row>
    <row r="98" spans="6:8" x14ac:dyDescent="0.2">
      <c r="F98" s="58"/>
      <c r="G98" s="58"/>
      <c r="H98" s="58"/>
    </row>
    <row r="99" spans="6:8" x14ac:dyDescent="0.2">
      <c r="F99" s="58"/>
      <c r="G99" s="58"/>
      <c r="H99" s="58"/>
    </row>
    <row r="100" spans="6:8" x14ac:dyDescent="0.2">
      <c r="F100" s="58"/>
      <c r="G100" s="58"/>
      <c r="H100" s="58"/>
    </row>
    <row r="101" spans="6:8" x14ac:dyDescent="0.2">
      <c r="F101" s="58"/>
      <c r="G101" s="58"/>
      <c r="H101" s="58"/>
    </row>
    <row r="102" spans="6:8" x14ac:dyDescent="0.2">
      <c r="F102" s="58"/>
      <c r="G102" s="58"/>
      <c r="H102" s="58"/>
    </row>
    <row r="103" spans="6:8" x14ac:dyDescent="0.2">
      <c r="F103" s="58"/>
      <c r="G103" s="58"/>
      <c r="H103" s="58"/>
    </row>
    <row r="104" spans="6:8" x14ac:dyDescent="0.2">
      <c r="F104" s="58"/>
      <c r="G104" s="58"/>
      <c r="H104" s="58"/>
    </row>
    <row r="105" spans="6:8" x14ac:dyDescent="0.2">
      <c r="F105" s="58"/>
      <c r="G105" s="58"/>
      <c r="H105" s="58"/>
    </row>
    <row r="106" spans="6:8" x14ac:dyDescent="0.2">
      <c r="F106" s="58"/>
      <c r="G106" s="58"/>
      <c r="H106" s="58"/>
    </row>
    <row r="107" spans="6:8" x14ac:dyDescent="0.2">
      <c r="F107" s="58"/>
      <c r="G107" s="58"/>
      <c r="H107" s="58"/>
    </row>
    <row r="108" spans="6:8" x14ac:dyDescent="0.2">
      <c r="F108" s="58"/>
      <c r="G108" s="58"/>
      <c r="H108" s="58"/>
    </row>
    <row r="109" spans="6:8" x14ac:dyDescent="0.2">
      <c r="F109" s="58"/>
      <c r="G109" s="58"/>
      <c r="H109" s="58"/>
    </row>
    <row r="110" spans="6:8" x14ac:dyDescent="0.2">
      <c r="F110" s="58"/>
      <c r="G110" s="58"/>
      <c r="H110" s="58"/>
    </row>
    <row r="111" spans="6:8" x14ac:dyDescent="0.2">
      <c r="F111" s="58"/>
      <c r="G111" s="58"/>
      <c r="H111" s="58"/>
    </row>
    <row r="112" spans="6:8" x14ac:dyDescent="0.2">
      <c r="F112" s="58"/>
      <c r="G112" s="58"/>
      <c r="H112" s="58"/>
    </row>
    <row r="113" spans="6:8" x14ac:dyDescent="0.2">
      <c r="F113" s="58"/>
      <c r="G113" s="58"/>
      <c r="H113" s="58"/>
    </row>
    <row r="114" spans="6:8" x14ac:dyDescent="0.2">
      <c r="F114" s="58"/>
      <c r="G114" s="58"/>
      <c r="H114" s="58"/>
    </row>
    <row r="115" spans="6:8" x14ac:dyDescent="0.2">
      <c r="F115" s="58"/>
      <c r="G115" s="58"/>
      <c r="H115" s="58"/>
    </row>
    <row r="116" spans="6:8" x14ac:dyDescent="0.2">
      <c r="F116" s="58"/>
      <c r="G116" s="58"/>
      <c r="H116" s="58"/>
    </row>
    <row r="117" spans="6:8" x14ac:dyDescent="0.2">
      <c r="F117" s="58"/>
      <c r="G117" s="58"/>
      <c r="H117" s="58"/>
    </row>
    <row r="118" spans="6:8" x14ac:dyDescent="0.2">
      <c r="F118" s="58"/>
      <c r="G118" s="58"/>
      <c r="H118" s="58"/>
    </row>
    <row r="119" spans="6:8" x14ac:dyDescent="0.2">
      <c r="F119" s="58"/>
      <c r="G119" s="58"/>
      <c r="H119" s="58"/>
    </row>
    <row r="120" spans="6:8" x14ac:dyDescent="0.2">
      <c r="F120" s="58"/>
      <c r="G120" s="58"/>
      <c r="H120" s="58"/>
    </row>
    <row r="121" spans="6:8" x14ac:dyDescent="0.2">
      <c r="F121" s="58"/>
      <c r="G121" s="58"/>
      <c r="H121" s="58"/>
    </row>
    <row r="122" spans="6:8" x14ac:dyDescent="0.2">
      <c r="F122" s="58"/>
      <c r="G122" s="58"/>
      <c r="H122" s="58"/>
    </row>
    <row r="123" spans="6:8" x14ac:dyDescent="0.2">
      <c r="F123" s="58"/>
      <c r="G123" s="58"/>
      <c r="H123" s="58"/>
    </row>
    <row r="124" spans="6:8" x14ac:dyDescent="0.2">
      <c r="F124" s="58"/>
      <c r="G124" s="58"/>
      <c r="H124" s="58"/>
    </row>
    <row r="125" spans="6:8" x14ac:dyDescent="0.2">
      <c r="F125" s="58"/>
      <c r="G125" s="58"/>
      <c r="H125" s="58"/>
    </row>
    <row r="126" spans="6:8" x14ac:dyDescent="0.2">
      <c r="F126" s="58"/>
      <c r="G126" s="58"/>
      <c r="H126" s="58"/>
    </row>
    <row r="127" spans="6:8" x14ac:dyDescent="0.2">
      <c r="F127" s="58"/>
      <c r="G127" s="58"/>
      <c r="H127" s="58"/>
    </row>
    <row r="128" spans="6:8" x14ac:dyDescent="0.2">
      <c r="F128" s="58"/>
      <c r="G128" s="58"/>
      <c r="H128" s="58"/>
    </row>
    <row r="129" spans="6:8" x14ac:dyDescent="0.2">
      <c r="F129" s="58"/>
      <c r="G129" s="58"/>
      <c r="H129" s="58"/>
    </row>
    <row r="130" spans="6:8" x14ac:dyDescent="0.2">
      <c r="F130" s="58"/>
      <c r="G130" s="58"/>
      <c r="H130" s="58"/>
    </row>
    <row r="131" spans="6:8" x14ac:dyDescent="0.2">
      <c r="F131" s="58"/>
      <c r="G131" s="58"/>
      <c r="H131" s="58"/>
    </row>
    <row r="132" spans="6:8" x14ac:dyDescent="0.2">
      <c r="F132" s="58"/>
      <c r="G132" s="58"/>
      <c r="H132" s="58"/>
    </row>
    <row r="133" spans="6:8" x14ac:dyDescent="0.2">
      <c r="F133" s="58"/>
      <c r="G133" s="58"/>
      <c r="H133" s="58"/>
    </row>
    <row r="134" spans="6:8" x14ac:dyDescent="0.2">
      <c r="F134" s="58"/>
      <c r="G134" s="58"/>
      <c r="H134" s="58"/>
    </row>
    <row r="135" spans="6:8" x14ac:dyDescent="0.2">
      <c r="F135" s="58"/>
      <c r="G135" s="58"/>
      <c r="H135" s="58"/>
    </row>
    <row r="136" spans="6:8" x14ac:dyDescent="0.2">
      <c r="F136" s="58"/>
      <c r="G136" s="58"/>
      <c r="H136" s="58"/>
    </row>
    <row r="137" spans="6:8" x14ac:dyDescent="0.2">
      <c r="F137" s="58"/>
      <c r="G137" s="58"/>
      <c r="H137" s="58"/>
    </row>
    <row r="138" spans="6:8" x14ac:dyDescent="0.2">
      <c r="F138" s="58"/>
      <c r="G138" s="58"/>
      <c r="H138" s="58"/>
    </row>
    <row r="139" spans="6:8" x14ac:dyDescent="0.2">
      <c r="F139" s="58"/>
      <c r="G139" s="58"/>
      <c r="H139" s="58"/>
    </row>
    <row r="140" spans="6:8" x14ac:dyDescent="0.2">
      <c r="F140" s="58"/>
      <c r="G140" s="58"/>
      <c r="H140" s="58"/>
    </row>
    <row r="141" spans="6:8" x14ac:dyDescent="0.2">
      <c r="F141" s="58"/>
      <c r="G141" s="58"/>
      <c r="H141" s="58"/>
    </row>
    <row r="142" spans="6:8" x14ac:dyDescent="0.2">
      <c r="F142" s="58"/>
      <c r="G142" s="58"/>
      <c r="H142" s="58"/>
    </row>
    <row r="143" spans="6:8" x14ac:dyDescent="0.2">
      <c r="F143" s="58"/>
      <c r="G143" s="58"/>
      <c r="H143" s="58"/>
    </row>
    <row r="144" spans="6:8" x14ac:dyDescent="0.2">
      <c r="F144" s="58"/>
      <c r="G144" s="58"/>
      <c r="H144" s="58"/>
    </row>
    <row r="145" spans="6:8" x14ac:dyDescent="0.2">
      <c r="F145" s="58"/>
      <c r="G145" s="58"/>
      <c r="H145" s="58"/>
    </row>
    <row r="146" spans="6:8" x14ac:dyDescent="0.2">
      <c r="F146" s="58"/>
      <c r="G146" s="58"/>
      <c r="H146" s="58"/>
    </row>
    <row r="147" spans="6:8" x14ac:dyDescent="0.2">
      <c r="F147" s="58"/>
      <c r="G147" s="58"/>
      <c r="H147" s="58"/>
    </row>
    <row r="148" spans="6:8" x14ac:dyDescent="0.2">
      <c r="F148" s="58"/>
      <c r="G148" s="58"/>
      <c r="H148" s="58"/>
    </row>
    <row r="149" spans="6:8" x14ac:dyDescent="0.2">
      <c r="F149" s="58"/>
      <c r="G149" s="58"/>
      <c r="H149" s="58"/>
    </row>
    <row r="150" spans="6:8" x14ac:dyDescent="0.2">
      <c r="F150" s="58"/>
      <c r="G150" s="58"/>
      <c r="H150" s="58"/>
    </row>
    <row r="151" spans="6:8" x14ac:dyDescent="0.2">
      <c r="F151" s="58"/>
      <c r="G151" s="58"/>
      <c r="H151" s="58"/>
    </row>
    <row r="152" spans="6:8" x14ac:dyDescent="0.2">
      <c r="F152" s="58"/>
      <c r="G152" s="58"/>
      <c r="H152" s="58"/>
    </row>
    <row r="153" spans="6:8" x14ac:dyDescent="0.2">
      <c r="F153" s="58"/>
      <c r="G153" s="58"/>
      <c r="H153" s="58"/>
    </row>
    <row r="154" spans="6:8" x14ac:dyDescent="0.2">
      <c r="F154" s="58"/>
      <c r="G154" s="58"/>
      <c r="H154" s="58"/>
    </row>
    <row r="155" spans="6:8" x14ac:dyDescent="0.2">
      <c r="F155" s="58"/>
      <c r="G155" s="58"/>
      <c r="H155" s="58"/>
    </row>
    <row r="156" spans="6:8" x14ac:dyDescent="0.2">
      <c r="F156" s="58"/>
      <c r="G156" s="58"/>
      <c r="H156" s="58"/>
    </row>
    <row r="157" spans="6:8" x14ac:dyDescent="0.2">
      <c r="F157" s="58"/>
      <c r="G157" s="58"/>
      <c r="H157" s="58"/>
    </row>
    <row r="158" spans="6:8" x14ac:dyDescent="0.2">
      <c r="F158" s="58"/>
      <c r="G158" s="58"/>
      <c r="H158" s="58"/>
    </row>
    <row r="159" spans="6:8" x14ac:dyDescent="0.2">
      <c r="F159" s="58"/>
      <c r="G159" s="58"/>
      <c r="H159" s="58"/>
    </row>
    <row r="160" spans="6:8" x14ac:dyDescent="0.2">
      <c r="F160" s="58"/>
      <c r="G160" s="58"/>
      <c r="H160" s="58"/>
    </row>
    <row r="161" spans="6:8" x14ac:dyDescent="0.2">
      <c r="F161" s="58"/>
      <c r="G161" s="58"/>
      <c r="H161" s="58"/>
    </row>
    <row r="162" spans="6:8" x14ac:dyDescent="0.2">
      <c r="F162" s="58"/>
      <c r="G162" s="58"/>
      <c r="H162" s="58"/>
    </row>
    <row r="163" spans="6:8" x14ac:dyDescent="0.2">
      <c r="F163" s="58"/>
      <c r="G163" s="58"/>
      <c r="H163" s="58"/>
    </row>
    <row r="164" spans="6:8" x14ac:dyDescent="0.2">
      <c r="F164" s="58"/>
      <c r="G164" s="58"/>
      <c r="H164" s="58"/>
    </row>
    <row r="165" spans="6:8" x14ac:dyDescent="0.2">
      <c r="F165" s="58"/>
      <c r="G165" s="58"/>
      <c r="H165" s="58"/>
    </row>
    <row r="166" spans="6:8" x14ac:dyDescent="0.2">
      <c r="F166" s="58"/>
      <c r="G166" s="58"/>
      <c r="H166" s="58"/>
    </row>
    <row r="167" spans="6:8" x14ac:dyDescent="0.2">
      <c r="F167" s="58"/>
      <c r="G167" s="58"/>
      <c r="H167" s="58"/>
    </row>
    <row r="168" spans="6:8" x14ac:dyDescent="0.2">
      <c r="F168" s="58"/>
      <c r="G168" s="58"/>
      <c r="H168" s="58"/>
    </row>
    <row r="169" spans="6:8" x14ac:dyDescent="0.2">
      <c r="F169" s="58"/>
      <c r="G169" s="58"/>
      <c r="H169" s="58"/>
    </row>
    <row r="170" spans="6:8" x14ac:dyDescent="0.2">
      <c r="F170" s="58"/>
      <c r="G170" s="58"/>
      <c r="H170" s="58"/>
    </row>
    <row r="171" spans="6:8" x14ac:dyDescent="0.2">
      <c r="F171" s="58"/>
      <c r="G171" s="58"/>
      <c r="H171" s="58"/>
    </row>
    <row r="172" spans="6:8" x14ac:dyDescent="0.2">
      <c r="F172" s="58"/>
      <c r="G172" s="58"/>
      <c r="H172" s="58"/>
    </row>
    <row r="173" spans="6:8" x14ac:dyDescent="0.2">
      <c r="F173" s="58"/>
      <c r="G173" s="58"/>
      <c r="H173" s="58"/>
    </row>
    <row r="174" spans="6:8" x14ac:dyDescent="0.2">
      <c r="F174" s="58"/>
      <c r="G174" s="58"/>
      <c r="H174" s="58"/>
    </row>
    <row r="175" spans="6:8" x14ac:dyDescent="0.2">
      <c r="F175" s="58"/>
      <c r="G175" s="58"/>
      <c r="H175" s="58"/>
    </row>
    <row r="176" spans="6:8" x14ac:dyDescent="0.2">
      <c r="F176" s="58"/>
      <c r="G176" s="58"/>
      <c r="H176" s="58"/>
    </row>
    <row r="177" spans="6:8" x14ac:dyDescent="0.2">
      <c r="F177" s="58"/>
      <c r="G177" s="58"/>
      <c r="H177" s="58"/>
    </row>
    <row r="178" spans="6:8" x14ac:dyDescent="0.2">
      <c r="F178" s="58"/>
      <c r="G178" s="58"/>
      <c r="H178" s="58"/>
    </row>
    <row r="179" spans="6:8" x14ac:dyDescent="0.2">
      <c r="F179" s="58"/>
      <c r="G179" s="58"/>
      <c r="H179" s="58"/>
    </row>
    <row r="180" spans="6:8" x14ac:dyDescent="0.2">
      <c r="F180" s="58"/>
      <c r="G180" s="58"/>
      <c r="H180" s="58"/>
    </row>
    <row r="181" spans="6:8" x14ac:dyDescent="0.2">
      <c r="F181" s="58"/>
      <c r="G181" s="58"/>
      <c r="H181" s="58"/>
    </row>
    <row r="182" spans="6:8" x14ac:dyDescent="0.2">
      <c r="F182" s="58"/>
      <c r="G182" s="58"/>
      <c r="H182" s="58"/>
    </row>
    <row r="183" spans="6:8" x14ac:dyDescent="0.2">
      <c r="F183" s="58"/>
      <c r="G183" s="58"/>
      <c r="H183" s="58"/>
    </row>
    <row r="184" spans="6:8" x14ac:dyDescent="0.2">
      <c r="F184" s="58"/>
      <c r="G184" s="58"/>
      <c r="H184" s="58"/>
    </row>
    <row r="185" spans="6:8" x14ac:dyDescent="0.2">
      <c r="F185" s="58"/>
      <c r="G185" s="58"/>
      <c r="H185" s="58"/>
    </row>
    <row r="186" spans="6:8" x14ac:dyDescent="0.2">
      <c r="F186" s="58"/>
      <c r="G186" s="58"/>
      <c r="H186" s="58"/>
    </row>
    <row r="187" spans="6:8" x14ac:dyDescent="0.2">
      <c r="F187" s="58"/>
      <c r="G187" s="58"/>
      <c r="H187" s="58"/>
    </row>
    <row r="188" spans="6:8" x14ac:dyDescent="0.2">
      <c r="F188" s="58"/>
      <c r="G188" s="58"/>
      <c r="H188" s="58"/>
    </row>
    <row r="189" spans="6:8" x14ac:dyDescent="0.2">
      <c r="F189" s="58"/>
      <c r="G189" s="58"/>
      <c r="H189" s="58"/>
    </row>
    <row r="190" spans="6:8" x14ac:dyDescent="0.2">
      <c r="F190" s="58"/>
      <c r="G190" s="58"/>
      <c r="H190" s="58"/>
    </row>
    <row r="191" spans="6:8" x14ac:dyDescent="0.2">
      <c r="F191" s="58"/>
      <c r="G191" s="58"/>
      <c r="H191" s="58"/>
    </row>
    <row r="192" spans="6:8" x14ac:dyDescent="0.2">
      <c r="F192" s="58"/>
      <c r="G192" s="58"/>
      <c r="H192" s="58"/>
    </row>
    <row r="193" spans="6:8" x14ac:dyDescent="0.2">
      <c r="F193" s="58"/>
      <c r="G193" s="58"/>
      <c r="H193" s="58"/>
    </row>
    <row r="194" spans="6:8" x14ac:dyDescent="0.2">
      <c r="F194" s="58"/>
      <c r="G194" s="58"/>
      <c r="H194" s="58"/>
    </row>
    <row r="195" spans="6:8" x14ac:dyDescent="0.2">
      <c r="F195" s="58"/>
      <c r="G195" s="58"/>
      <c r="H195" s="58"/>
    </row>
    <row r="196" spans="6:8" x14ac:dyDescent="0.2">
      <c r="F196" s="58"/>
      <c r="G196" s="58"/>
      <c r="H196" s="58"/>
    </row>
    <row r="197" spans="6:8" x14ac:dyDescent="0.2">
      <c r="F197" s="58"/>
      <c r="G197" s="58"/>
      <c r="H197" s="58"/>
    </row>
    <row r="198" spans="6:8" x14ac:dyDescent="0.2">
      <c r="F198" s="58"/>
      <c r="G198" s="58"/>
      <c r="H198" s="58"/>
    </row>
    <row r="199" spans="6:8" x14ac:dyDescent="0.2">
      <c r="F199" s="58"/>
      <c r="G199" s="58"/>
      <c r="H199" s="58"/>
    </row>
    <row r="200" spans="6:8" x14ac:dyDescent="0.2">
      <c r="F200" s="58"/>
      <c r="G200" s="58"/>
      <c r="H200" s="58"/>
    </row>
    <row r="201" spans="6:8" x14ac:dyDescent="0.2">
      <c r="F201" s="58"/>
      <c r="G201" s="58"/>
      <c r="H201" s="58"/>
    </row>
    <row r="202" spans="6:8" x14ac:dyDescent="0.2">
      <c r="F202" s="58"/>
      <c r="G202" s="58"/>
      <c r="H202" s="58"/>
    </row>
    <row r="203" spans="6:8" x14ac:dyDescent="0.2">
      <c r="F203" s="58"/>
      <c r="G203" s="58"/>
      <c r="H203" s="58"/>
    </row>
    <row r="204" spans="6:8" x14ac:dyDescent="0.2">
      <c r="F204" s="58"/>
      <c r="G204" s="58"/>
      <c r="H204" s="58"/>
    </row>
    <row r="205" spans="6:8" x14ac:dyDescent="0.2">
      <c r="F205" s="58"/>
      <c r="G205" s="58"/>
      <c r="H205" s="58"/>
    </row>
    <row r="206" spans="6:8" x14ac:dyDescent="0.2">
      <c r="F206" s="58"/>
      <c r="G206" s="58"/>
      <c r="H206" s="58"/>
    </row>
    <row r="207" spans="6:8" x14ac:dyDescent="0.2">
      <c r="F207" s="58"/>
      <c r="G207" s="58"/>
      <c r="H207" s="58"/>
    </row>
    <row r="208" spans="6:8" x14ac:dyDescent="0.2">
      <c r="F208" s="58"/>
      <c r="G208" s="58"/>
      <c r="H208" s="58"/>
    </row>
    <row r="209" spans="6:8" x14ac:dyDescent="0.2">
      <c r="F209" s="58"/>
      <c r="G209" s="58"/>
      <c r="H209" s="58"/>
    </row>
    <row r="210" spans="6:8" x14ac:dyDescent="0.2">
      <c r="F210" s="58"/>
      <c r="G210" s="58"/>
      <c r="H210" s="58"/>
    </row>
    <row r="211" spans="6:8" x14ac:dyDescent="0.2">
      <c r="F211" s="58"/>
      <c r="G211" s="58"/>
      <c r="H211" s="58"/>
    </row>
    <row r="212" spans="6:8" x14ac:dyDescent="0.2">
      <c r="F212" s="58"/>
      <c r="G212" s="58"/>
      <c r="H212" s="58"/>
    </row>
    <row r="213" spans="6:8" x14ac:dyDescent="0.2">
      <c r="F213" s="58"/>
      <c r="G213" s="58"/>
      <c r="H213" s="58"/>
    </row>
    <row r="214" spans="6:8" x14ac:dyDescent="0.2">
      <c r="F214" s="58"/>
      <c r="G214" s="58"/>
      <c r="H214" s="58"/>
    </row>
    <row r="215" spans="6:8" x14ac:dyDescent="0.2">
      <c r="F215" s="58"/>
      <c r="G215" s="58"/>
      <c r="H215" s="58"/>
    </row>
    <row r="216" spans="6:8" x14ac:dyDescent="0.2">
      <c r="F216" s="58"/>
      <c r="G216" s="58"/>
      <c r="H216" s="58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50"/>
  <sheetViews>
    <sheetView showGridLines="0" topLeftCell="A28" zoomScaleNormal="100" workbookViewId="0">
      <selection activeCell="I118" sqref="I118"/>
    </sheetView>
  </sheetViews>
  <sheetFormatPr defaultRowHeight="12.75" x14ac:dyDescent="0.2"/>
  <cols>
    <col min="1" max="4" width="1.7109375" style="2" customWidth="1"/>
    <col min="5" max="5" width="68.5703125" style="2" customWidth="1"/>
    <col min="6" max="8" width="13.7109375" style="2" customWidth="1"/>
    <col min="9" max="256" width="9.140625" style="2"/>
    <col min="257" max="260" width="1.7109375" style="2" customWidth="1"/>
    <col min="261" max="261" width="68.5703125" style="2" customWidth="1"/>
    <col min="262" max="264" width="13.7109375" style="2" customWidth="1"/>
    <col min="265" max="512" width="9.140625" style="2"/>
    <col min="513" max="516" width="1.7109375" style="2" customWidth="1"/>
    <col min="517" max="517" width="68.5703125" style="2" customWidth="1"/>
    <col min="518" max="520" width="13.7109375" style="2" customWidth="1"/>
    <col min="521" max="768" width="9.140625" style="2"/>
    <col min="769" max="772" width="1.7109375" style="2" customWidth="1"/>
    <col min="773" max="773" width="68.5703125" style="2" customWidth="1"/>
    <col min="774" max="776" width="13.7109375" style="2" customWidth="1"/>
    <col min="777" max="1024" width="9.140625" style="2"/>
    <col min="1025" max="1028" width="1.7109375" style="2" customWidth="1"/>
    <col min="1029" max="1029" width="68.5703125" style="2" customWidth="1"/>
    <col min="1030" max="1032" width="13.7109375" style="2" customWidth="1"/>
    <col min="1033" max="1280" width="9.140625" style="2"/>
    <col min="1281" max="1284" width="1.7109375" style="2" customWidth="1"/>
    <col min="1285" max="1285" width="68.5703125" style="2" customWidth="1"/>
    <col min="1286" max="1288" width="13.7109375" style="2" customWidth="1"/>
    <col min="1289" max="1536" width="9.140625" style="2"/>
    <col min="1537" max="1540" width="1.7109375" style="2" customWidth="1"/>
    <col min="1541" max="1541" width="68.5703125" style="2" customWidth="1"/>
    <col min="1542" max="1544" width="13.7109375" style="2" customWidth="1"/>
    <col min="1545" max="1792" width="9.140625" style="2"/>
    <col min="1793" max="1796" width="1.7109375" style="2" customWidth="1"/>
    <col min="1797" max="1797" width="68.5703125" style="2" customWidth="1"/>
    <col min="1798" max="1800" width="13.7109375" style="2" customWidth="1"/>
    <col min="1801" max="2048" width="9.140625" style="2"/>
    <col min="2049" max="2052" width="1.7109375" style="2" customWidth="1"/>
    <col min="2053" max="2053" width="68.5703125" style="2" customWidth="1"/>
    <col min="2054" max="2056" width="13.7109375" style="2" customWidth="1"/>
    <col min="2057" max="2304" width="9.140625" style="2"/>
    <col min="2305" max="2308" width="1.7109375" style="2" customWidth="1"/>
    <col min="2309" max="2309" width="68.5703125" style="2" customWidth="1"/>
    <col min="2310" max="2312" width="13.7109375" style="2" customWidth="1"/>
    <col min="2313" max="2560" width="9.140625" style="2"/>
    <col min="2561" max="2564" width="1.7109375" style="2" customWidth="1"/>
    <col min="2565" max="2565" width="68.5703125" style="2" customWidth="1"/>
    <col min="2566" max="2568" width="13.7109375" style="2" customWidth="1"/>
    <col min="2569" max="2816" width="9.140625" style="2"/>
    <col min="2817" max="2820" width="1.7109375" style="2" customWidth="1"/>
    <col min="2821" max="2821" width="68.5703125" style="2" customWidth="1"/>
    <col min="2822" max="2824" width="13.7109375" style="2" customWidth="1"/>
    <col min="2825" max="3072" width="9.140625" style="2"/>
    <col min="3073" max="3076" width="1.7109375" style="2" customWidth="1"/>
    <col min="3077" max="3077" width="68.5703125" style="2" customWidth="1"/>
    <col min="3078" max="3080" width="13.7109375" style="2" customWidth="1"/>
    <col min="3081" max="3328" width="9.140625" style="2"/>
    <col min="3329" max="3332" width="1.7109375" style="2" customWidth="1"/>
    <col min="3333" max="3333" width="68.5703125" style="2" customWidth="1"/>
    <col min="3334" max="3336" width="13.7109375" style="2" customWidth="1"/>
    <col min="3337" max="3584" width="9.140625" style="2"/>
    <col min="3585" max="3588" width="1.7109375" style="2" customWidth="1"/>
    <col min="3589" max="3589" width="68.5703125" style="2" customWidth="1"/>
    <col min="3590" max="3592" width="13.7109375" style="2" customWidth="1"/>
    <col min="3593" max="3840" width="9.140625" style="2"/>
    <col min="3841" max="3844" width="1.7109375" style="2" customWidth="1"/>
    <col min="3845" max="3845" width="68.5703125" style="2" customWidth="1"/>
    <col min="3846" max="3848" width="13.7109375" style="2" customWidth="1"/>
    <col min="3849" max="4096" width="9.140625" style="2"/>
    <col min="4097" max="4100" width="1.7109375" style="2" customWidth="1"/>
    <col min="4101" max="4101" width="68.5703125" style="2" customWidth="1"/>
    <col min="4102" max="4104" width="13.7109375" style="2" customWidth="1"/>
    <col min="4105" max="4352" width="9.140625" style="2"/>
    <col min="4353" max="4356" width="1.7109375" style="2" customWidth="1"/>
    <col min="4357" max="4357" width="68.5703125" style="2" customWidth="1"/>
    <col min="4358" max="4360" width="13.7109375" style="2" customWidth="1"/>
    <col min="4361" max="4608" width="9.140625" style="2"/>
    <col min="4609" max="4612" width="1.7109375" style="2" customWidth="1"/>
    <col min="4613" max="4613" width="68.5703125" style="2" customWidth="1"/>
    <col min="4614" max="4616" width="13.7109375" style="2" customWidth="1"/>
    <col min="4617" max="4864" width="9.140625" style="2"/>
    <col min="4865" max="4868" width="1.7109375" style="2" customWidth="1"/>
    <col min="4869" max="4869" width="68.5703125" style="2" customWidth="1"/>
    <col min="4870" max="4872" width="13.7109375" style="2" customWidth="1"/>
    <col min="4873" max="5120" width="9.140625" style="2"/>
    <col min="5121" max="5124" width="1.7109375" style="2" customWidth="1"/>
    <col min="5125" max="5125" width="68.5703125" style="2" customWidth="1"/>
    <col min="5126" max="5128" width="13.7109375" style="2" customWidth="1"/>
    <col min="5129" max="5376" width="9.140625" style="2"/>
    <col min="5377" max="5380" width="1.7109375" style="2" customWidth="1"/>
    <col min="5381" max="5381" width="68.5703125" style="2" customWidth="1"/>
    <col min="5382" max="5384" width="13.7109375" style="2" customWidth="1"/>
    <col min="5385" max="5632" width="9.140625" style="2"/>
    <col min="5633" max="5636" width="1.7109375" style="2" customWidth="1"/>
    <col min="5637" max="5637" width="68.5703125" style="2" customWidth="1"/>
    <col min="5638" max="5640" width="13.7109375" style="2" customWidth="1"/>
    <col min="5641" max="5888" width="9.140625" style="2"/>
    <col min="5889" max="5892" width="1.7109375" style="2" customWidth="1"/>
    <col min="5893" max="5893" width="68.5703125" style="2" customWidth="1"/>
    <col min="5894" max="5896" width="13.7109375" style="2" customWidth="1"/>
    <col min="5897" max="6144" width="9.140625" style="2"/>
    <col min="6145" max="6148" width="1.7109375" style="2" customWidth="1"/>
    <col min="6149" max="6149" width="68.5703125" style="2" customWidth="1"/>
    <col min="6150" max="6152" width="13.7109375" style="2" customWidth="1"/>
    <col min="6153" max="6400" width="9.140625" style="2"/>
    <col min="6401" max="6404" width="1.7109375" style="2" customWidth="1"/>
    <col min="6405" max="6405" width="68.5703125" style="2" customWidth="1"/>
    <col min="6406" max="6408" width="13.7109375" style="2" customWidth="1"/>
    <col min="6409" max="6656" width="9.140625" style="2"/>
    <col min="6657" max="6660" width="1.7109375" style="2" customWidth="1"/>
    <col min="6661" max="6661" width="68.5703125" style="2" customWidth="1"/>
    <col min="6662" max="6664" width="13.7109375" style="2" customWidth="1"/>
    <col min="6665" max="6912" width="9.140625" style="2"/>
    <col min="6913" max="6916" width="1.7109375" style="2" customWidth="1"/>
    <col min="6917" max="6917" width="68.5703125" style="2" customWidth="1"/>
    <col min="6918" max="6920" width="13.7109375" style="2" customWidth="1"/>
    <col min="6921" max="7168" width="9.140625" style="2"/>
    <col min="7169" max="7172" width="1.7109375" style="2" customWidth="1"/>
    <col min="7173" max="7173" width="68.5703125" style="2" customWidth="1"/>
    <col min="7174" max="7176" width="13.7109375" style="2" customWidth="1"/>
    <col min="7177" max="7424" width="9.140625" style="2"/>
    <col min="7425" max="7428" width="1.7109375" style="2" customWidth="1"/>
    <col min="7429" max="7429" width="68.5703125" style="2" customWidth="1"/>
    <col min="7430" max="7432" width="13.7109375" style="2" customWidth="1"/>
    <col min="7433" max="7680" width="9.140625" style="2"/>
    <col min="7681" max="7684" width="1.7109375" style="2" customWidth="1"/>
    <col min="7685" max="7685" width="68.5703125" style="2" customWidth="1"/>
    <col min="7686" max="7688" width="13.7109375" style="2" customWidth="1"/>
    <col min="7689" max="7936" width="9.140625" style="2"/>
    <col min="7937" max="7940" width="1.7109375" style="2" customWidth="1"/>
    <col min="7941" max="7941" width="68.5703125" style="2" customWidth="1"/>
    <col min="7942" max="7944" width="13.7109375" style="2" customWidth="1"/>
    <col min="7945" max="8192" width="9.140625" style="2"/>
    <col min="8193" max="8196" width="1.7109375" style="2" customWidth="1"/>
    <col min="8197" max="8197" width="68.5703125" style="2" customWidth="1"/>
    <col min="8198" max="8200" width="13.7109375" style="2" customWidth="1"/>
    <col min="8201" max="8448" width="9.140625" style="2"/>
    <col min="8449" max="8452" width="1.7109375" style="2" customWidth="1"/>
    <col min="8453" max="8453" width="68.5703125" style="2" customWidth="1"/>
    <col min="8454" max="8456" width="13.7109375" style="2" customWidth="1"/>
    <col min="8457" max="8704" width="9.140625" style="2"/>
    <col min="8705" max="8708" width="1.7109375" style="2" customWidth="1"/>
    <col min="8709" max="8709" width="68.5703125" style="2" customWidth="1"/>
    <col min="8710" max="8712" width="13.7109375" style="2" customWidth="1"/>
    <col min="8713" max="8960" width="9.140625" style="2"/>
    <col min="8961" max="8964" width="1.7109375" style="2" customWidth="1"/>
    <col min="8965" max="8965" width="68.5703125" style="2" customWidth="1"/>
    <col min="8966" max="8968" width="13.7109375" style="2" customWidth="1"/>
    <col min="8969" max="9216" width="9.140625" style="2"/>
    <col min="9217" max="9220" width="1.7109375" style="2" customWidth="1"/>
    <col min="9221" max="9221" width="68.5703125" style="2" customWidth="1"/>
    <col min="9222" max="9224" width="13.7109375" style="2" customWidth="1"/>
    <col min="9225" max="9472" width="9.140625" style="2"/>
    <col min="9473" max="9476" width="1.7109375" style="2" customWidth="1"/>
    <col min="9477" max="9477" width="68.5703125" style="2" customWidth="1"/>
    <col min="9478" max="9480" width="13.7109375" style="2" customWidth="1"/>
    <col min="9481" max="9728" width="9.140625" style="2"/>
    <col min="9729" max="9732" width="1.7109375" style="2" customWidth="1"/>
    <col min="9733" max="9733" width="68.5703125" style="2" customWidth="1"/>
    <col min="9734" max="9736" width="13.7109375" style="2" customWidth="1"/>
    <col min="9737" max="9984" width="9.140625" style="2"/>
    <col min="9985" max="9988" width="1.7109375" style="2" customWidth="1"/>
    <col min="9989" max="9989" width="68.5703125" style="2" customWidth="1"/>
    <col min="9990" max="9992" width="13.7109375" style="2" customWidth="1"/>
    <col min="9993" max="10240" width="9.140625" style="2"/>
    <col min="10241" max="10244" width="1.7109375" style="2" customWidth="1"/>
    <col min="10245" max="10245" width="68.5703125" style="2" customWidth="1"/>
    <col min="10246" max="10248" width="13.7109375" style="2" customWidth="1"/>
    <col min="10249" max="10496" width="9.140625" style="2"/>
    <col min="10497" max="10500" width="1.7109375" style="2" customWidth="1"/>
    <col min="10501" max="10501" width="68.5703125" style="2" customWidth="1"/>
    <col min="10502" max="10504" width="13.7109375" style="2" customWidth="1"/>
    <col min="10505" max="10752" width="9.140625" style="2"/>
    <col min="10753" max="10756" width="1.7109375" style="2" customWidth="1"/>
    <col min="10757" max="10757" width="68.5703125" style="2" customWidth="1"/>
    <col min="10758" max="10760" width="13.7109375" style="2" customWidth="1"/>
    <col min="10761" max="11008" width="9.140625" style="2"/>
    <col min="11009" max="11012" width="1.7109375" style="2" customWidth="1"/>
    <col min="11013" max="11013" width="68.5703125" style="2" customWidth="1"/>
    <col min="11014" max="11016" width="13.7109375" style="2" customWidth="1"/>
    <col min="11017" max="11264" width="9.140625" style="2"/>
    <col min="11265" max="11268" width="1.7109375" style="2" customWidth="1"/>
    <col min="11269" max="11269" width="68.5703125" style="2" customWidth="1"/>
    <col min="11270" max="11272" width="13.7109375" style="2" customWidth="1"/>
    <col min="11273" max="11520" width="9.140625" style="2"/>
    <col min="11521" max="11524" width="1.7109375" style="2" customWidth="1"/>
    <col min="11525" max="11525" width="68.5703125" style="2" customWidth="1"/>
    <col min="11526" max="11528" width="13.7109375" style="2" customWidth="1"/>
    <col min="11529" max="11776" width="9.140625" style="2"/>
    <col min="11777" max="11780" width="1.7109375" style="2" customWidth="1"/>
    <col min="11781" max="11781" width="68.5703125" style="2" customWidth="1"/>
    <col min="11782" max="11784" width="13.7109375" style="2" customWidth="1"/>
    <col min="11785" max="12032" width="9.140625" style="2"/>
    <col min="12033" max="12036" width="1.7109375" style="2" customWidth="1"/>
    <col min="12037" max="12037" width="68.5703125" style="2" customWidth="1"/>
    <col min="12038" max="12040" width="13.7109375" style="2" customWidth="1"/>
    <col min="12041" max="12288" width="9.140625" style="2"/>
    <col min="12289" max="12292" width="1.7109375" style="2" customWidth="1"/>
    <col min="12293" max="12293" width="68.5703125" style="2" customWidth="1"/>
    <col min="12294" max="12296" width="13.7109375" style="2" customWidth="1"/>
    <col min="12297" max="12544" width="9.140625" style="2"/>
    <col min="12545" max="12548" width="1.7109375" style="2" customWidth="1"/>
    <col min="12549" max="12549" width="68.5703125" style="2" customWidth="1"/>
    <col min="12550" max="12552" width="13.7109375" style="2" customWidth="1"/>
    <col min="12553" max="12800" width="9.140625" style="2"/>
    <col min="12801" max="12804" width="1.7109375" style="2" customWidth="1"/>
    <col min="12805" max="12805" width="68.5703125" style="2" customWidth="1"/>
    <col min="12806" max="12808" width="13.7109375" style="2" customWidth="1"/>
    <col min="12809" max="13056" width="9.140625" style="2"/>
    <col min="13057" max="13060" width="1.7109375" style="2" customWidth="1"/>
    <col min="13061" max="13061" width="68.5703125" style="2" customWidth="1"/>
    <col min="13062" max="13064" width="13.7109375" style="2" customWidth="1"/>
    <col min="13065" max="13312" width="9.140625" style="2"/>
    <col min="13313" max="13316" width="1.7109375" style="2" customWidth="1"/>
    <col min="13317" max="13317" width="68.5703125" style="2" customWidth="1"/>
    <col min="13318" max="13320" width="13.7109375" style="2" customWidth="1"/>
    <col min="13321" max="13568" width="9.140625" style="2"/>
    <col min="13569" max="13572" width="1.7109375" style="2" customWidth="1"/>
    <col min="13573" max="13573" width="68.5703125" style="2" customWidth="1"/>
    <col min="13574" max="13576" width="13.7109375" style="2" customWidth="1"/>
    <col min="13577" max="13824" width="9.140625" style="2"/>
    <col min="13825" max="13828" width="1.7109375" style="2" customWidth="1"/>
    <col min="13829" max="13829" width="68.5703125" style="2" customWidth="1"/>
    <col min="13830" max="13832" width="13.7109375" style="2" customWidth="1"/>
    <col min="13833" max="14080" width="9.140625" style="2"/>
    <col min="14081" max="14084" width="1.7109375" style="2" customWidth="1"/>
    <col min="14085" max="14085" width="68.5703125" style="2" customWidth="1"/>
    <col min="14086" max="14088" width="13.7109375" style="2" customWidth="1"/>
    <col min="14089" max="14336" width="9.140625" style="2"/>
    <col min="14337" max="14340" width="1.7109375" style="2" customWidth="1"/>
    <col min="14341" max="14341" width="68.5703125" style="2" customWidth="1"/>
    <col min="14342" max="14344" width="13.7109375" style="2" customWidth="1"/>
    <col min="14345" max="14592" width="9.140625" style="2"/>
    <col min="14593" max="14596" width="1.7109375" style="2" customWidth="1"/>
    <col min="14597" max="14597" width="68.5703125" style="2" customWidth="1"/>
    <col min="14598" max="14600" width="13.7109375" style="2" customWidth="1"/>
    <col min="14601" max="14848" width="9.140625" style="2"/>
    <col min="14849" max="14852" width="1.7109375" style="2" customWidth="1"/>
    <col min="14853" max="14853" width="68.5703125" style="2" customWidth="1"/>
    <col min="14854" max="14856" width="13.7109375" style="2" customWidth="1"/>
    <col min="14857" max="15104" width="9.140625" style="2"/>
    <col min="15105" max="15108" width="1.7109375" style="2" customWidth="1"/>
    <col min="15109" max="15109" width="68.5703125" style="2" customWidth="1"/>
    <col min="15110" max="15112" width="13.7109375" style="2" customWidth="1"/>
    <col min="15113" max="15360" width="9.140625" style="2"/>
    <col min="15361" max="15364" width="1.7109375" style="2" customWidth="1"/>
    <col min="15365" max="15365" width="68.5703125" style="2" customWidth="1"/>
    <col min="15366" max="15368" width="13.7109375" style="2" customWidth="1"/>
    <col min="15369" max="15616" width="9.140625" style="2"/>
    <col min="15617" max="15620" width="1.7109375" style="2" customWidth="1"/>
    <col min="15621" max="15621" width="68.5703125" style="2" customWidth="1"/>
    <col min="15622" max="15624" width="13.7109375" style="2" customWidth="1"/>
    <col min="15625" max="15872" width="9.140625" style="2"/>
    <col min="15873" max="15876" width="1.7109375" style="2" customWidth="1"/>
    <col min="15877" max="15877" width="68.5703125" style="2" customWidth="1"/>
    <col min="15878" max="15880" width="13.7109375" style="2" customWidth="1"/>
    <col min="15881" max="16128" width="9.140625" style="2"/>
    <col min="16129" max="16132" width="1.7109375" style="2" customWidth="1"/>
    <col min="16133" max="16133" width="68.5703125" style="2" customWidth="1"/>
    <col min="16134" max="16136" width="13.7109375" style="2" customWidth="1"/>
    <col min="16137" max="16384" width="9.140625" style="2"/>
  </cols>
  <sheetData>
    <row r="1" spans="1:8" ht="15" customHeight="1" x14ac:dyDescent="0.25">
      <c r="A1" s="1"/>
      <c r="B1" s="1"/>
      <c r="C1" s="1"/>
      <c r="D1" s="1"/>
      <c r="E1" s="67" t="s">
        <v>0</v>
      </c>
      <c r="F1" s="67"/>
      <c r="G1" s="67"/>
      <c r="H1" s="67"/>
    </row>
    <row r="2" spans="1:8" x14ac:dyDescent="0.2">
      <c r="A2" s="1"/>
      <c r="B2" s="1"/>
      <c r="C2" s="1"/>
      <c r="D2" s="1"/>
      <c r="E2" s="66"/>
      <c r="F2" s="66"/>
      <c r="G2" s="66"/>
      <c r="H2" s="66"/>
    </row>
    <row r="3" spans="1:8" ht="25.5" x14ac:dyDescent="0.2">
      <c r="A3" s="1"/>
      <c r="B3" s="1"/>
      <c r="C3" s="1"/>
      <c r="D3" s="1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1"/>
      <c r="B4" s="1"/>
      <c r="C4" s="1"/>
      <c r="D4" s="1"/>
      <c r="E4" s="5" t="s">
        <v>5</v>
      </c>
      <c r="F4" s="6"/>
      <c r="G4" s="6"/>
      <c r="H4" s="6"/>
    </row>
    <row r="5" spans="1:8" x14ac:dyDescent="0.2">
      <c r="A5" s="1"/>
      <c r="B5" s="1"/>
      <c r="C5" s="1"/>
      <c r="D5" s="1"/>
      <c r="E5" s="7" t="s">
        <v>6</v>
      </c>
      <c r="F5" s="8">
        <v>3793385000</v>
      </c>
      <c r="G5" s="8">
        <v>4127351000</v>
      </c>
      <c r="H5" s="8">
        <v>4464504000</v>
      </c>
    </row>
    <row r="6" spans="1:8" x14ac:dyDescent="0.2">
      <c r="A6" s="1"/>
      <c r="B6" s="1"/>
      <c r="C6" s="1"/>
      <c r="D6" s="1"/>
      <c r="E6" s="7" t="s">
        <v>7</v>
      </c>
      <c r="F6" s="8"/>
      <c r="G6" s="8"/>
      <c r="H6" s="8"/>
    </row>
    <row r="7" spans="1:8" ht="16.5" x14ac:dyDescent="0.3">
      <c r="A7" s="1"/>
      <c r="B7" s="1"/>
      <c r="C7" s="1"/>
      <c r="D7" s="1"/>
      <c r="E7" s="5" t="s">
        <v>8</v>
      </c>
      <c r="F7" s="9">
        <f>SUM(F8:F17)</f>
        <v>2295312000</v>
      </c>
      <c r="G7" s="9">
        <f>SUM(G8:G17)</f>
        <v>2288255000</v>
      </c>
      <c r="H7" s="9">
        <f>SUM(H8:H17)</f>
        <v>2488293000</v>
      </c>
    </row>
    <row r="8" spans="1:8" x14ac:dyDescent="0.2">
      <c r="A8" s="1"/>
      <c r="B8" s="1"/>
      <c r="C8" s="1"/>
      <c r="D8" s="1"/>
      <c r="E8" s="10" t="s">
        <v>9</v>
      </c>
      <c r="F8" s="11">
        <v>756528000</v>
      </c>
      <c r="G8" s="11">
        <v>725107000</v>
      </c>
      <c r="H8" s="11">
        <v>763441000</v>
      </c>
    </row>
    <row r="9" spans="1:8" x14ac:dyDescent="0.2">
      <c r="A9" s="1"/>
      <c r="B9" s="1"/>
      <c r="C9" s="1"/>
      <c r="D9" s="1"/>
      <c r="E9" s="10" t="s">
        <v>10</v>
      </c>
      <c r="F9" s="11">
        <v>756216000</v>
      </c>
      <c r="G9" s="11">
        <v>794652000</v>
      </c>
      <c r="H9" s="11">
        <v>838374000</v>
      </c>
    </row>
    <row r="10" spans="1:8" x14ac:dyDescent="0.2">
      <c r="A10" s="1"/>
      <c r="B10" s="1"/>
      <c r="C10" s="1"/>
      <c r="D10" s="1"/>
      <c r="E10" s="10" t="s">
        <v>11</v>
      </c>
      <c r="F10" s="12">
        <v>234831000</v>
      </c>
      <c r="G10" s="12">
        <v>229596000</v>
      </c>
      <c r="H10" s="12">
        <v>242223000</v>
      </c>
    </row>
    <row r="11" spans="1:8" x14ac:dyDescent="0.2">
      <c r="A11" s="1"/>
      <c r="B11" s="1"/>
      <c r="C11" s="1"/>
      <c r="D11" s="1"/>
      <c r="E11" s="10" t="s">
        <v>12</v>
      </c>
      <c r="F11" s="11">
        <v>89682000</v>
      </c>
      <c r="G11" s="11">
        <v>115734000</v>
      </c>
      <c r="H11" s="11">
        <v>190842000</v>
      </c>
    </row>
    <row r="12" spans="1:8" x14ac:dyDescent="0.2">
      <c r="A12" s="1"/>
      <c r="B12" s="1"/>
      <c r="C12" s="1"/>
      <c r="D12" s="1"/>
      <c r="E12" s="10" t="s">
        <v>13</v>
      </c>
      <c r="F12" s="12">
        <v>13000000</v>
      </c>
      <c r="G12" s="12">
        <v>17790000</v>
      </c>
      <c r="H12" s="12">
        <v>30000000</v>
      </c>
    </row>
    <row r="13" spans="1:8" x14ac:dyDescent="0.2">
      <c r="A13" s="1"/>
      <c r="B13" s="1"/>
      <c r="C13" s="1"/>
      <c r="D13" s="1"/>
      <c r="E13" s="10" t="s">
        <v>14</v>
      </c>
      <c r="F13" s="11">
        <v>9023000</v>
      </c>
      <c r="G13" s="11">
        <v>9556000</v>
      </c>
      <c r="H13" s="11">
        <v>10110000</v>
      </c>
    </row>
    <row r="14" spans="1:8" x14ac:dyDescent="0.2">
      <c r="A14" s="1"/>
      <c r="B14" s="1"/>
      <c r="C14" s="1"/>
      <c r="D14" s="1"/>
      <c r="E14" s="10" t="s">
        <v>15</v>
      </c>
      <c r="F14" s="11">
        <v>7207000</v>
      </c>
      <c r="G14" s="11">
        <v>11376000</v>
      </c>
      <c r="H14" s="11">
        <v>12009000</v>
      </c>
    </row>
    <row r="15" spans="1:8" x14ac:dyDescent="0.2">
      <c r="A15" s="1"/>
      <c r="B15" s="1"/>
      <c r="C15" s="1"/>
      <c r="D15" s="1"/>
      <c r="E15" s="10" t="s">
        <v>16</v>
      </c>
      <c r="F15" s="12">
        <v>123500000</v>
      </c>
      <c r="G15" s="12">
        <v>143121000</v>
      </c>
      <c r="H15" s="12">
        <v>149608000</v>
      </c>
    </row>
    <row r="16" spans="1:8" x14ac:dyDescent="0.2">
      <c r="A16" s="1"/>
      <c r="B16" s="1"/>
      <c r="C16" s="1"/>
      <c r="D16" s="1"/>
      <c r="E16" s="10" t="s">
        <v>17</v>
      </c>
      <c r="F16" s="11">
        <v>305325000</v>
      </c>
      <c r="G16" s="11">
        <v>241323000</v>
      </c>
      <c r="H16" s="11">
        <v>251686000</v>
      </c>
    </row>
    <row r="17" spans="1:8" x14ac:dyDescent="0.2">
      <c r="A17" s="1"/>
      <c r="B17" s="1"/>
      <c r="C17" s="1"/>
      <c r="D17" s="1"/>
      <c r="E17" s="10" t="s">
        <v>18</v>
      </c>
      <c r="F17" s="11"/>
      <c r="G17" s="11"/>
      <c r="H17" s="11"/>
    </row>
    <row r="18" spans="1:8" ht="16.5" x14ac:dyDescent="0.3">
      <c r="A18" s="1"/>
      <c r="B18" s="1"/>
      <c r="C18" s="1"/>
      <c r="D18" s="1"/>
      <c r="E18" s="5" t="s">
        <v>19</v>
      </c>
      <c r="F18" s="8">
        <f>SUM(F19:F27)</f>
        <v>82318000</v>
      </c>
      <c r="G18" s="8">
        <f>SUM(G19:G27)</f>
        <v>65960000</v>
      </c>
      <c r="H18" s="8">
        <f>SUM(H19:H27)</f>
        <v>72097000</v>
      </c>
    </row>
    <row r="19" spans="1:8" x14ac:dyDescent="0.2">
      <c r="A19" s="1"/>
      <c r="B19" s="1"/>
      <c r="C19" s="1"/>
      <c r="D19" s="1"/>
      <c r="E19" s="10" t="s">
        <v>20</v>
      </c>
      <c r="F19" s="12">
        <v>44865000</v>
      </c>
      <c r="G19" s="12">
        <v>51960000</v>
      </c>
      <c r="H19" s="12">
        <v>58097000</v>
      </c>
    </row>
    <row r="20" spans="1:8" x14ac:dyDescent="0.2">
      <c r="A20" s="1"/>
      <c r="B20" s="1"/>
      <c r="C20" s="1"/>
      <c r="D20" s="1"/>
      <c r="E20" s="10" t="s">
        <v>21</v>
      </c>
      <c r="F20" s="13"/>
      <c r="G20" s="13"/>
      <c r="H20" s="13"/>
    </row>
    <row r="21" spans="1:8" x14ac:dyDescent="0.2">
      <c r="A21" s="1"/>
      <c r="B21" s="1"/>
      <c r="C21" s="1"/>
      <c r="D21" s="1"/>
      <c r="E21" s="10" t="s">
        <v>22</v>
      </c>
      <c r="F21" s="11">
        <v>24453000</v>
      </c>
      <c r="G21" s="11"/>
      <c r="H21" s="11"/>
    </row>
    <row r="22" spans="1:8" x14ac:dyDescent="0.2">
      <c r="A22" s="1"/>
      <c r="B22" s="1"/>
      <c r="C22" s="1"/>
      <c r="D22" s="1"/>
      <c r="E22" s="10" t="s">
        <v>23</v>
      </c>
      <c r="F22" s="11"/>
      <c r="G22" s="11"/>
      <c r="H22" s="11"/>
    </row>
    <row r="23" spans="1:8" x14ac:dyDescent="0.2">
      <c r="A23" s="1"/>
      <c r="B23" s="1"/>
      <c r="C23" s="1"/>
      <c r="D23" s="1"/>
      <c r="E23" s="10"/>
      <c r="F23" s="12"/>
      <c r="G23" s="12"/>
      <c r="H23" s="12"/>
    </row>
    <row r="24" spans="1:8" x14ac:dyDescent="0.2">
      <c r="A24" s="1"/>
      <c r="B24" s="1"/>
      <c r="C24" s="1"/>
      <c r="D24" s="1"/>
      <c r="E24" s="10" t="s">
        <v>24</v>
      </c>
      <c r="F24" s="11">
        <v>13000000</v>
      </c>
      <c r="G24" s="11">
        <v>14000000</v>
      </c>
      <c r="H24" s="11">
        <v>14000000</v>
      </c>
    </row>
    <row r="25" spans="1:8" x14ac:dyDescent="0.2">
      <c r="A25" s="1"/>
      <c r="B25" s="1"/>
      <c r="C25" s="1"/>
      <c r="D25" s="1"/>
      <c r="E25" s="10" t="s">
        <v>25</v>
      </c>
      <c r="F25" s="11"/>
      <c r="G25" s="11"/>
      <c r="H25" s="11"/>
    </row>
    <row r="26" spans="1:8" x14ac:dyDescent="0.2">
      <c r="A26" s="1"/>
      <c r="B26" s="1"/>
      <c r="C26" s="1"/>
      <c r="D26" s="1"/>
      <c r="E26" s="10" t="s">
        <v>26</v>
      </c>
      <c r="F26" s="12"/>
      <c r="G26" s="12"/>
      <c r="H26" s="12"/>
    </row>
    <row r="27" spans="1:8" x14ac:dyDescent="0.2">
      <c r="A27" s="1"/>
      <c r="B27" s="1"/>
      <c r="C27" s="1"/>
      <c r="D27" s="1"/>
      <c r="E27" s="10" t="s">
        <v>27</v>
      </c>
      <c r="F27" s="11"/>
      <c r="G27" s="11"/>
      <c r="H27" s="11"/>
    </row>
    <row r="28" spans="1:8" ht="16.5" x14ac:dyDescent="0.3">
      <c r="A28" s="1"/>
      <c r="B28" s="1"/>
      <c r="C28" s="1"/>
      <c r="D28" s="1"/>
      <c r="E28" s="14" t="s">
        <v>28</v>
      </c>
      <c r="F28" s="15">
        <f>+F5+F6+F7+F18</f>
        <v>6171015000</v>
      </c>
      <c r="G28" s="15">
        <f>+G5+G6+G7+G18</f>
        <v>6481566000</v>
      </c>
      <c r="H28" s="15">
        <f>+H5+H6+H7+H18</f>
        <v>7024894000</v>
      </c>
    </row>
    <row r="29" spans="1:8" ht="16.5" x14ac:dyDescent="0.3">
      <c r="A29" s="1"/>
      <c r="B29" s="1"/>
      <c r="C29" s="1"/>
      <c r="D29" s="1"/>
      <c r="E29" s="5" t="s">
        <v>29</v>
      </c>
      <c r="F29" s="16"/>
      <c r="G29" s="16"/>
      <c r="H29" s="16"/>
    </row>
    <row r="30" spans="1:8" ht="16.5" x14ac:dyDescent="0.3">
      <c r="A30" s="1"/>
      <c r="B30" s="1"/>
      <c r="C30" s="1"/>
      <c r="D30" s="1"/>
      <c r="E30" s="5" t="s">
        <v>30</v>
      </c>
      <c r="F30" s="8">
        <f>SUM(F31:F36)</f>
        <v>1249857000</v>
      </c>
      <c r="G30" s="8">
        <f>SUM(G31:G36)</f>
        <v>670698000</v>
      </c>
      <c r="H30" s="8">
        <f>SUM(H31:H36)</f>
        <v>611574000</v>
      </c>
    </row>
    <row r="31" spans="1:8" x14ac:dyDescent="0.2">
      <c r="A31" s="1"/>
      <c r="B31" s="1"/>
      <c r="C31" s="1"/>
      <c r="D31" s="1"/>
      <c r="E31" s="10" t="s">
        <v>16</v>
      </c>
      <c r="F31" s="11">
        <v>722324000</v>
      </c>
      <c r="G31" s="11">
        <v>550832000</v>
      </c>
      <c r="H31" s="11">
        <v>570578000</v>
      </c>
    </row>
    <row r="32" spans="1:8" x14ac:dyDescent="0.2">
      <c r="A32" s="1"/>
      <c r="B32" s="1"/>
      <c r="C32" s="1"/>
      <c r="D32" s="1"/>
      <c r="E32" s="10" t="s">
        <v>31</v>
      </c>
      <c r="F32" s="11">
        <v>84473000</v>
      </c>
      <c r="G32" s="11">
        <v>39766000</v>
      </c>
      <c r="H32" s="11">
        <v>40896000</v>
      </c>
    </row>
    <row r="33" spans="1:8" x14ac:dyDescent="0.2">
      <c r="A33" s="1"/>
      <c r="B33" s="1"/>
      <c r="C33" s="1"/>
      <c r="D33" s="1"/>
      <c r="E33" s="10" t="s">
        <v>32</v>
      </c>
      <c r="F33" s="11">
        <v>200000</v>
      </c>
      <c r="G33" s="11">
        <v>100000</v>
      </c>
      <c r="H33" s="11">
        <v>100000</v>
      </c>
    </row>
    <row r="34" spans="1:8" x14ac:dyDescent="0.2">
      <c r="A34" s="1"/>
      <c r="B34" s="1"/>
      <c r="C34" s="1"/>
      <c r="D34" s="1"/>
      <c r="E34" s="10" t="s">
        <v>33</v>
      </c>
      <c r="F34" s="11"/>
      <c r="G34" s="11"/>
      <c r="H34" s="11"/>
    </row>
    <row r="35" spans="1:8" x14ac:dyDescent="0.2">
      <c r="A35" s="1"/>
      <c r="B35" s="1"/>
      <c r="C35" s="1"/>
      <c r="D35" s="1"/>
      <c r="E35" s="10" t="s">
        <v>17</v>
      </c>
      <c r="F35" s="11">
        <v>442860000</v>
      </c>
      <c r="G35" s="11">
        <v>80000000</v>
      </c>
      <c r="H35" s="11"/>
    </row>
    <row r="36" spans="1:8" x14ac:dyDescent="0.2">
      <c r="A36" s="1"/>
      <c r="B36" s="1"/>
      <c r="C36" s="1"/>
      <c r="D36" s="1"/>
      <c r="E36" s="10" t="s">
        <v>34</v>
      </c>
      <c r="F36" s="11"/>
      <c r="G36" s="11"/>
      <c r="H36" s="11"/>
    </row>
    <row r="37" spans="1:8" ht="16.5" x14ac:dyDescent="0.3">
      <c r="A37" s="1"/>
      <c r="B37" s="1"/>
      <c r="C37" s="1"/>
      <c r="D37" s="1"/>
      <c r="E37" s="5" t="s">
        <v>19</v>
      </c>
      <c r="F37" s="8">
        <f>SUM(F38:F38)</f>
        <v>7855000</v>
      </c>
      <c r="G37" s="8">
        <f>SUM(G38:G38)</f>
        <v>9550000</v>
      </c>
      <c r="H37" s="8">
        <f>SUM(H38:H38)</f>
        <v>11000000</v>
      </c>
    </row>
    <row r="38" spans="1:8" x14ac:dyDescent="0.2">
      <c r="A38" s="1"/>
      <c r="B38" s="1"/>
      <c r="C38" s="1"/>
      <c r="D38" s="1"/>
      <c r="E38" s="10" t="s">
        <v>21</v>
      </c>
      <c r="F38" s="12">
        <v>7855000</v>
      </c>
      <c r="G38" s="12">
        <v>9550000</v>
      </c>
      <c r="H38" s="12">
        <v>11000000</v>
      </c>
    </row>
    <row r="39" spans="1:8" ht="16.5" x14ac:dyDescent="0.3">
      <c r="A39" s="1"/>
      <c r="B39" s="1"/>
      <c r="C39" s="1"/>
      <c r="D39" s="1"/>
      <c r="E39" s="14" t="s">
        <v>35</v>
      </c>
      <c r="F39" s="17">
        <f>+F30+F37</f>
        <v>1257712000</v>
      </c>
      <c r="G39" s="17">
        <f>+G30+G37</f>
        <v>680248000</v>
      </c>
      <c r="H39" s="17">
        <f>+H30+H37</f>
        <v>622574000</v>
      </c>
    </row>
    <row r="40" spans="1:8" ht="16.5" x14ac:dyDescent="0.3">
      <c r="A40" s="1"/>
      <c r="B40" s="1"/>
      <c r="C40" s="1"/>
      <c r="D40" s="1"/>
      <c r="E40" s="18" t="s">
        <v>36</v>
      </c>
      <c r="F40" s="19">
        <f>+F28+F39</f>
        <v>7428727000</v>
      </c>
      <c r="G40" s="19">
        <f>+G28+G39</f>
        <v>7161814000</v>
      </c>
      <c r="H40" s="19">
        <f>+H28+H39</f>
        <v>7647468000</v>
      </c>
    </row>
    <row r="41" spans="1:8" x14ac:dyDescent="0.2">
      <c r="A41" s="1"/>
      <c r="B41" s="1"/>
      <c r="C41" s="1"/>
      <c r="D41" s="1"/>
      <c r="E41" s="20"/>
      <c r="F41" s="21"/>
      <c r="G41" s="21"/>
      <c r="H41" s="21"/>
    </row>
    <row r="42" spans="1:8" x14ac:dyDescent="0.2">
      <c r="A42" s="1"/>
      <c r="B42" s="1"/>
      <c r="C42" s="1"/>
      <c r="D42" s="1"/>
      <c r="E42" s="20"/>
      <c r="F42" s="21"/>
      <c r="G42" s="21"/>
      <c r="H42" s="21"/>
    </row>
    <row r="43" spans="1:8" x14ac:dyDescent="0.2">
      <c r="A43" s="1"/>
      <c r="B43" s="1"/>
      <c r="C43" s="1"/>
      <c r="D43" s="1"/>
      <c r="E43" s="22" t="s">
        <v>37</v>
      </c>
      <c r="F43" s="8"/>
      <c r="G43" s="8"/>
      <c r="H43" s="8"/>
    </row>
    <row r="44" spans="1:8" x14ac:dyDescent="0.2">
      <c r="A44" s="1"/>
      <c r="B44" s="1"/>
      <c r="C44" s="1"/>
      <c r="D44" s="1"/>
      <c r="E44" s="23"/>
      <c r="F44" s="24"/>
      <c r="G44" s="24"/>
      <c r="H44" s="24"/>
    </row>
    <row r="45" spans="1:8" x14ac:dyDescent="0.2">
      <c r="A45" s="1"/>
      <c r="B45" s="1"/>
      <c r="C45" s="1"/>
      <c r="D45" s="1"/>
      <c r="E45" s="22" t="s">
        <v>38</v>
      </c>
      <c r="F45" s="9">
        <f>SUM(F47+F53+F59+F65+F71+F77+F83+F89+F95+F101+F107+F113)</f>
        <v>424146000</v>
      </c>
      <c r="G45" s="9">
        <f>SUM(G47+G53+G59+G65+G71+G77+G83+G89+G95+G101+G107+G113)</f>
        <v>422766000</v>
      </c>
      <c r="H45" s="9">
        <f>SUM(H47+H53+H59+H65+H71+H77+H83+H89+H95+H101+H107+H113)</f>
        <v>446060000</v>
      </c>
    </row>
    <row r="46" spans="1:8" x14ac:dyDescent="0.2">
      <c r="A46" s="1"/>
      <c r="B46" s="1"/>
      <c r="C46" s="1"/>
      <c r="D46" s="1"/>
      <c r="E46" s="25" t="s">
        <v>39</v>
      </c>
      <c r="F46" s="8"/>
      <c r="G46" s="8"/>
      <c r="H46" s="8"/>
    </row>
    <row r="47" spans="1:8" x14ac:dyDescent="0.2">
      <c r="A47" s="1"/>
      <c r="B47" s="1"/>
      <c r="C47" s="1"/>
      <c r="D47" s="1"/>
      <c r="E47" s="22" t="s">
        <v>40</v>
      </c>
      <c r="F47" s="8">
        <f>SUM(F48:F51)</f>
        <v>33000000</v>
      </c>
      <c r="G47" s="8">
        <f>SUM(G48:G51)</f>
        <v>13000000</v>
      </c>
      <c r="H47" s="8">
        <f>SUM(H48:H51)</f>
        <v>13715000</v>
      </c>
    </row>
    <row r="48" spans="1:8" x14ac:dyDescent="0.2">
      <c r="A48" s="1"/>
      <c r="B48" s="1"/>
      <c r="C48" s="1"/>
      <c r="D48" s="1"/>
      <c r="E48" s="26"/>
      <c r="F48" s="27">
        <f>SUM('[2]MAN:DC20'!F48)</f>
        <v>33000000</v>
      </c>
      <c r="G48" s="28">
        <f>SUM('[2]MAN:DC20'!G48)</f>
        <v>13000000</v>
      </c>
      <c r="H48" s="29">
        <f>SUM('[2]MAN:DC20'!H48)</f>
        <v>13715000</v>
      </c>
    </row>
    <row r="49" spans="1:8" x14ac:dyDescent="0.2">
      <c r="A49" s="1"/>
      <c r="B49" s="1"/>
      <c r="C49" s="1"/>
      <c r="D49" s="1"/>
      <c r="E49" s="26"/>
      <c r="F49" s="30"/>
      <c r="G49" s="11"/>
      <c r="H49" s="31"/>
    </row>
    <row r="50" spans="1:8" x14ac:dyDescent="0.2">
      <c r="A50" s="1"/>
      <c r="B50" s="1"/>
      <c r="C50" s="1"/>
      <c r="D50" s="1"/>
      <c r="E50" s="26"/>
      <c r="F50" s="30"/>
      <c r="G50" s="11"/>
      <c r="H50" s="31"/>
    </row>
    <row r="51" spans="1:8" x14ac:dyDescent="0.2">
      <c r="A51" s="1"/>
      <c r="B51" s="1"/>
      <c r="C51" s="1"/>
      <c r="D51" s="1"/>
      <c r="E51" s="26"/>
      <c r="F51" s="32"/>
      <c r="G51" s="33"/>
      <c r="H51" s="34"/>
    </row>
    <row r="52" spans="1:8" x14ac:dyDescent="0.2">
      <c r="A52" s="1"/>
      <c r="B52" s="1"/>
      <c r="C52" s="1"/>
      <c r="D52" s="1"/>
      <c r="E52" s="35"/>
      <c r="F52" s="36"/>
      <c r="G52" s="36"/>
      <c r="H52" s="36"/>
    </row>
    <row r="53" spans="1:8" x14ac:dyDescent="0.2">
      <c r="A53" s="1"/>
      <c r="B53" s="1"/>
      <c r="C53" s="1"/>
      <c r="D53" s="1"/>
      <c r="E53" s="22" t="s">
        <v>41</v>
      </c>
      <c r="F53" s="8">
        <f>SUM(F54:F57)</f>
        <v>19000000</v>
      </c>
      <c r="G53" s="8">
        <f>SUM(G54:G57)</f>
        <v>20000000</v>
      </c>
      <c r="H53" s="8">
        <f>SUM(H54:H57)</f>
        <v>21100000</v>
      </c>
    </row>
    <row r="54" spans="1:8" x14ac:dyDescent="0.2">
      <c r="A54" s="1"/>
      <c r="B54" s="1"/>
      <c r="C54" s="1"/>
      <c r="D54" s="1"/>
      <c r="E54" s="26"/>
      <c r="F54" s="27">
        <f>SUM('[2]MAN:DC20'!F54)</f>
        <v>19000000</v>
      </c>
      <c r="G54" s="28">
        <f>SUM('[2]MAN:DC20'!G54)</f>
        <v>20000000</v>
      </c>
      <c r="H54" s="29">
        <f>SUM('[2]MAN:DC20'!H54)</f>
        <v>21100000</v>
      </c>
    </row>
    <row r="55" spans="1:8" x14ac:dyDescent="0.2">
      <c r="A55" s="1"/>
      <c r="B55" s="1"/>
      <c r="C55" s="1"/>
      <c r="D55" s="1"/>
      <c r="E55" s="26"/>
      <c r="F55" s="30"/>
      <c r="G55" s="11"/>
      <c r="H55" s="31"/>
    </row>
    <row r="56" spans="1:8" x14ac:dyDescent="0.2">
      <c r="A56" s="1"/>
      <c r="B56" s="1"/>
      <c r="C56" s="1"/>
      <c r="D56" s="1"/>
      <c r="E56" s="26"/>
      <c r="F56" s="30"/>
      <c r="G56" s="11"/>
      <c r="H56" s="31"/>
    </row>
    <row r="57" spans="1:8" x14ac:dyDescent="0.2">
      <c r="A57" s="1"/>
      <c r="B57" s="1"/>
      <c r="C57" s="1"/>
      <c r="D57" s="1"/>
      <c r="E57" s="26"/>
      <c r="F57" s="32"/>
      <c r="G57" s="33"/>
      <c r="H57" s="34"/>
    </row>
    <row r="58" spans="1:8" x14ac:dyDescent="0.2">
      <c r="A58" s="1"/>
      <c r="B58" s="1"/>
      <c r="C58" s="1"/>
      <c r="D58" s="1"/>
      <c r="E58" s="35"/>
      <c r="F58" s="36"/>
      <c r="G58" s="36"/>
      <c r="H58" s="36"/>
    </row>
    <row r="59" spans="1:8" x14ac:dyDescent="0.2">
      <c r="A59" s="1"/>
      <c r="B59" s="1"/>
      <c r="C59" s="1"/>
      <c r="D59" s="1"/>
      <c r="E59" s="22" t="s">
        <v>42</v>
      </c>
      <c r="F59" s="8">
        <f>SUM(F60:F63)</f>
        <v>7500000</v>
      </c>
      <c r="G59" s="8">
        <f>SUM(G60:G63)</f>
        <v>4700000</v>
      </c>
      <c r="H59" s="8">
        <f>SUM(H60:H63)</f>
        <v>5000000</v>
      </c>
    </row>
    <row r="60" spans="1:8" x14ac:dyDescent="0.2">
      <c r="A60" s="1"/>
      <c r="B60" s="1"/>
      <c r="C60" s="1"/>
      <c r="D60" s="1"/>
      <c r="E60" s="26"/>
      <c r="F60" s="27">
        <f>SUM('[2]MAN:DC20'!F60)</f>
        <v>7500000</v>
      </c>
      <c r="G60" s="28">
        <f>SUM('[2]MAN:DC20'!G60)</f>
        <v>4700000</v>
      </c>
      <c r="H60" s="29">
        <f>SUM('[2]MAN:DC20'!H60)</f>
        <v>5000000</v>
      </c>
    </row>
    <row r="61" spans="1:8" x14ac:dyDescent="0.2">
      <c r="A61" s="1"/>
      <c r="B61" s="1"/>
      <c r="C61" s="1"/>
      <c r="D61" s="1"/>
      <c r="E61" s="26"/>
      <c r="F61" s="30"/>
      <c r="G61" s="11"/>
      <c r="H61" s="31"/>
    </row>
    <row r="62" spans="1:8" x14ac:dyDescent="0.2">
      <c r="A62" s="1"/>
      <c r="B62" s="1"/>
      <c r="C62" s="1"/>
      <c r="D62" s="1"/>
      <c r="E62" s="26"/>
      <c r="F62" s="30"/>
      <c r="G62" s="11"/>
      <c r="H62" s="31"/>
    </row>
    <row r="63" spans="1:8" x14ac:dyDescent="0.2">
      <c r="A63" s="1"/>
      <c r="B63" s="1"/>
      <c r="C63" s="1"/>
      <c r="D63" s="1"/>
      <c r="E63" s="26"/>
      <c r="F63" s="32"/>
      <c r="G63" s="33"/>
      <c r="H63" s="34"/>
    </row>
    <row r="64" spans="1:8" x14ac:dyDescent="0.2">
      <c r="A64" s="1"/>
      <c r="B64" s="1"/>
      <c r="C64" s="1"/>
      <c r="D64" s="1"/>
      <c r="E64" s="35"/>
      <c r="F64" s="36"/>
      <c r="G64" s="36"/>
      <c r="H64" s="36"/>
    </row>
    <row r="65" spans="1:8" x14ac:dyDescent="0.2">
      <c r="A65" s="1"/>
      <c r="B65" s="1"/>
      <c r="C65" s="1"/>
      <c r="D65" s="1"/>
      <c r="E65" s="22" t="s">
        <v>43</v>
      </c>
      <c r="F65" s="8">
        <f>SUM(F66:F69)</f>
        <v>364646000</v>
      </c>
      <c r="G65" s="8">
        <f>SUM(G66:G69)</f>
        <v>385066000</v>
      </c>
      <c r="H65" s="8">
        <f>SUM(H66:H69)</f>
        <v>406245000</v>
      </c>
    </row>
    <row r="66" spans="1:8" x14ac:dyDescent="0.2">
      <c r="A66" s="1"/>
      <c r="B66" s="1"/>
      <c r="C66" s="1"/>
      <c r="D66" s="1"/>
      <c r="E66" s="26"/>
      <c r="F66" s="27">
        <f>SUM('[2]MAN:DC20'!F66)</f>
        <v>364646000</v>
      </c>
      <c r="G66" s="28">
        <f>SUM('[2]MAN:DC20'!G66)</f>
        <v>385066000</v>
      </c>
      <c r="H66" s="29">
        <f>SUM('[2]MAN:DC20'!H66)</f>
        <v>406245000</v>
      </c>
    </row>
    <row r="67" spans="1:8" x14ac:dyDescent="0.2">
      <c r="A67" s="1"/>
      <c r="B67" s="1"/>
      <c r="C67" s="1"/>
      <c r="D67" s="1"/>
      <c r="E67" s="26"/>
      <c r="F67" s="30"/>
      <c r="G67" s="11"/>
      <c r="H67" s="31"/>
    </row>
    <row r="68" spans="1:8" x14ac:dyDescent="0.2">
      <c r="A68" s="1"/>
      <c r="B68" s="1"/>
      <c r="C68" s="1"/>
      <c r="D68" s="1"/>
      <c r="E68" s="26"/>
      <c r="F68" s="30"/>
      <c r="G68" s="11"/>
      <c r="H68" s="31"/>
    </row>
    <row r="69" spans="1:8" x14ac:dyDescent="0.2">
      <c r="A69" s="1"/>
      <c r="B69" s="1"/>
      <c r="C69" s="1"/>
      <c r="D69" s="1"/>
      <c r="E69" s="26"/>
      <c r="F69" s="32"/>
      <c r="G69" s="33"/>
      <c r="H69" s="34"/>
    </row>
    <row r="70" spans="1:8" x14ac:dyDescent="0.2">
      <c r="A70" s="1"/>
      <c r="B70" s="1"/>
      <c r="C70" s="1"/>
      <c r="D70" s="1"/>
      <c r="E70" s="37"/>
      <c r="F70" s="38"/>
      <c r="G70" s="38"/>
      <c r="H70" s="38"/>
    </row>
    <row r="71" spans="1:8" hidden="1" x14ac:dyDescent="0.2">
      <c r="A71" s="1"/>
      <c r="B71" s="1"/>
      <c r="C71" s="1"/>
      <c r="D71" s="1"/>
      <c r="E71" s="22"/>
      <c r="F71" s="8">
        <f>SUM(F72:F75)</f>
        <v>0</v>
      </c>
      <c r="G71" s="8">
        <f>SUM(G72:G75)</f>
        <v>0</v>
      </c>
      <c r="H71" s="8">
        <f>SUM(H72:H75)</f>
        <v>0</v>
      </c>
    </row>
    <row r="72" spans="1:8" hidden="1" x14ac:dyDescent="0.2">
      <c r="A72" s="1"/>
      <c r="B72" s="1"/>
      <c r="C72" s="1"/>
      <c r="D72" s="1"/>
      <c r="E72" s="26"/>
      <c r="F72" s="27"/>
      <c r="G72" s="28"/>
      <c r="H72" s="29"/>
    </row>
    <row r="73" spans="1:8" hidden="1" x14ac:dyDescent="0.2">
      <c r="A73" s="1"/>
      <c r="B73" s="1"/>
      <c r="C73" s="1"/>
      <c r="D73" s="1"/>
      <c r="E73" s="26"/>
      <c r="F73" s="30"/>
      <c r="G73" s="11"/>
      <c r="H73" s="31"/>
    </row>
    <row r="74" spans="1:8" hidden="1" x14ac:dyDescent="0.2">
      <c r="A74" s="1"/>
      <c r="B74" s="1"/>
      <c r="C74" s="1"/>
      <c r="D74" s="1"/>
      <c r="E74" s="26"/>
      <c r="F74" s="30"/>
      <c r="G74" s="11"/>
      <c r="H74" s="31"/>
    </row>
    <row r="75" spans="1:8" hidden="1" x14ac:dyDescent="0.2">
      <c r="A75" s="1"/>
      <c r="B75" s="1"/>
      <c r="C75" s="1"/>
      <c r="D75" s="1"/>
      <c r="E75" s="26"/>
      <c r="F75" s="32"/>
      <c r="G75" s="33"/>
      <c r="H75" s="34"/>
    </row>
    <row r="76" spans="1:8" hidden="1" x14ac:dyDescent="0.2">
      <c r="A76" s="1"/>
      <c r="B76" s="1"/>
      <c r="C76" s="1"/>
      <c r="D76" s="1"/>
      <c r="E76" s="35"/>
      <c r="F76" s="36"/>
      <c r="G76" s="36"/>
      <c r="H76" s="36"/>
    </row>
    <row r="77" spans="1:8" hidden="1" x14ac:dyDescent="0.2">
      <c r="A77" s="1"/>
      <c r="B77" s="1"/>
      <c r="C77" s="1"/>
      <c r="D77" s="1"/>
      <c r="E77" s="22"/>
      <c r="F77" s="8">
        <f>SUM(F78:F81)</f>
        <v>0</v>
      </c>
      <c r="G77" s="8">
        <f>SUM(G78:G81)</f>
        <v>0</v>
      </c>
      <c r="H77" s="8">
        <f>SUM(H78:H81)</f>
        <v>0</v>
      </c>
    </row>
    <row r="78" spans="1:8" hidden="1" x14ac:dyDescent="0.2">
      <c r="A78" s="1"/>
      <c r="B78" s="1"/>
      <c r="C78" s="1"/>
      <c r="D78" s="1"/>
      <c r="E78" s="26"/>
      <c r="F78" s="27"/>
      <c r="G78" s="28"/>
      <c r="H78" s="29"/>
    </row>
    <row r="79" spans="1:8" hidden="1" x14ac:dyDescent="0.2">
      <c r="A79" s="1"/>
      <c r="B79" s="1"/>
      <c r="C79" s="1"/>
      <c r="D79" s="1"/>
      <c r="E79" s="26"/>
      <c r="F79" s="30"/>
      <c r="G79" s="11"/>
      <c r="H79" s="31"/>
    </row>
    <row r="80" spans="1:8" hidden="1" x14ac:dyDescent="0.2">
      <c r="A80" s="1"/>
      <c r="B80" s="1"/>
      <c r="C80" s="1"/>
      <c r="D80" s="1"/>
      <c r="E80" s="26"/>
      <c r="F80" s="30"/>
      <c r="G80" s="11"/>
      <c r="H80" s="31"/>
    </row>
    <row r="81" spans="1:8" hidden="1" x14ac:dyDescent="0.2">
      <c r="A81" s="1"/>
      <c r="B81" s="1"/>
      <c r="C81" s="1"/>
      <c r="D81" s="1"/>
      <c r="E81" s="26"/>
      <c r="F81" s="32"/>
      <c r="G81" s="33"/>
      <c r="H81" s="34"/>
    </row>
    <row r="82" spans="1:8" hidden="1" x14ac:dyDescent="0.2">
      <c r="A82" s="1"/>
      <c r="B82" s="1"/>
      <c r="C82" s="1"/>
      <c r="D82" s="1"/>
      <c r="E82" s="35"/>
      <c r="F82" s="36"/>
      <c r="G82" s="36"/>
      <c r="H82" s="36"/>
    </row>
    <row r="83" spans="1:8" hidden="1" x14ac:dyDescent="0.2">
      <c r="A83" s="1"/>
      <c r="B83" s="1"/>
      <c r="C83" s="1"/>
      <c r="D83" s="1"/>
      <c r="E83" s="22"/>
      <c r="F83" s="8">
        <f>SUM(F84:F87)</f>
        <v>0</v>
      </c>
      <c r="G83" s="8">
        <f>SUM(G84:G87)</f>
        <v>0</v>
      </c>
      <c r="H83" s="8">
        <f>SUM(H84:H87)</f>
        <v>0</v>
      </c>
    </row>
    <row r="84" spans="1:8" hidden="1" x14ac:dyDescent="0.2">
      <c r="A84" s="1"/>
      <c r="B84" s="1"/>
      <c r="C84" s="1"/>
      <c r="D84" s="1"/>
      <c r="E84" s="26"/>
      <c r="F84" s="27"/>
      <c r="G84" s="28"/>
      <c r="H84" s="29"/>
    </row>
    <row r="85" spans="1:8" hidden="1" x14ac:dyDescent="0.2">
      <c r="A85" s="1"/>
      <c r="B85" s="1"/>
      <c r="C85" s="1"/>
      <c r="D85" s="1"/>
      <c r="E85" s="26"/>
      <c r="F85" s="30"/>
      <c r="G85" s="11"/>
      <c r="H85" s="31"/>
    </row>
    <row r="86" spans="1:8" hidden="1" x14ac:dyDescent="0.2">
      <c r="A86" s="1"/>
      <c r="B86" s="1"/>
      <c r="C86" s="1"/>
      <c r="D86" s="1"/>
      <c r="E86" s="26"/>
      <c r="F86" s="30"/>
      <c r="G86" s="11"/>
      <c r="H86" s="31"/>
    </row>
    <row r="87" spans="1:8" hidden="1" x14ac:dyDescent="0.2">
      <c r="A87" s="1"/>
      <c r="B87" s="1"/>
      <c r="C87" s="1"/>
      <c r="D87" s="1"/>
      <c r="E87" s="26"/>
      <c r="F87" s="32"/>
      <c r="G87" s="33"/>
      <c r="H87" s="34"/>
    </row>
    <row r="88" spans="1:8" hidden="1" x14ac:dyDescent="0.2">
      <c r="A88" s="1"/>
      <c r="B88" s="1"/>
      <c r="C88" s="1"/>
      <c r="D88" s="1"/>
      <c r="E88" s="35"/>
      <c r="F88" s="36"/>
      <c r="G88" s="36"/>
      <c r="H88" s="36"/>
    </row>
    <row r="89" spans="1:8" hidden="1" x14ac:dyDescent="0.2">
      <c r="A89" s="1"/>
      <c r="B89" s="1"/>
      <c r="C89" s="1"/>
      <c r="D89" s="1"/>
      <c r="E89" s="22"/>
      <c r="F89" s="8">
        <f>SUM(F90:F93)</f>
        <v>0</v>
      </c>
      <c r="G89" s="8">
        <f>SUM(G90:G93)</f>
        <v>0</v>
      </c>
      <c r="H89" s="8">
        <f>SUM(H90:H93)</f>
        <v>0</v>
      </c>
    </row>
    <row r="90" spans="1:8" hidden="1" x14ac:dyDescent="0.2">
      <c r="A90" s="1"/>
      <c r="B90" s="1"/>
      <c r="C90" s="1"/>
      <c r="D90" s="1"/>
      <c r="E90" s="26"/>
      <c r="F90" s="27"/>
      <c r="G90" s="28"/>
      <c r="H90" s="29"/>
    </row>
    <row r="91" spans="1:8" hidden="1" x14ac:dyDescent="0.2">
      <c r="A91" s="1"/>
      <c r="B91" s="1"/>
      <c r="C91" s="1"/>
      <c r="D91" s="1"/>
      <c r="E91" s="26"/>
      <c r="F91" s="30"/>
      <c r="G91" s="11"/>
      <c r="H91" s="31"/>
    </row>
    <row r="92" spans="1:8" hidden="1" x14ac:dyDescent="0.2">
      <c r="A92" s="1"/>
      <c r="B92" s="1"/>
      <c r="C92" s="1"/>
      <c r="D92" s="1"/>
      <c r="E92" s="26"/>
      <c r="F92" s="30"/>
      <c r="G92" s="11"/>
      <c r="H92" s="31"/>
    </row>
    <row r="93" spans="1:8" hidden="1" x14ac:dyDescent="0.2">
      <c r="A93" s="1"/>
      <c r="B93" s="1"/>
      <c r="C93" s="1"/>
      <c r="D93" s="1"/>
      <c r="E93" s="26"/>
      <c r="F93" s="32"/>
      <c r="G93" s="33"/>
      <c r="H93" s="34"/>
    </row>
    <row r="94" spans="1:8" hidden="1" x14ac:dyDescent="0.2">
      <c r="A94" s="1"/>
      <c r="B94" s="1"/>
      <c r="C94" s="1"/>
      <c r="D94" s="1"/>
      <c r="E94" s="35"/>
      <c r="F94" s="36"/>
      <c r="G94" s="36"/>
      <c r="H94" s="36"/>
    </row>
    <row r="95" spans="1:8" hidden="1" x14ac:dyDescent="0.2">
      <c r="A95" s="1"/>
      <c r="B95" s="1"/>
      <c r="C95" s="1"/>
      <c r="D95" s="1"/>
      <c r="E95" s="22"/>
      <c r="F95" s="8">
        <f>SUM(F96:F99)</f>
        <v>0</v>
      </c>
      <c r="G95" s="8">
        <f>SUM(G96:G99)</f>
        <v>0</v>
      </c>
      <c r="H95" s="8">
        <f>SUM(H96:H99)</f>
        <v>0</v>
      </c>
    </row>
    <row r="96" spans="1:8" hidden="1" x14ac:dyDescent="0.2">
      <c r="A96" s="1"/>
      <c r="B96" s="1"/>
      <c r="C96" s="1"/>
      <c r="D96" s="1"/>
      <c r="E96" s="26"/>
      <c r="F96" s="27"/>
      <c r="G96" s="28"/>
      <c r="H96" s="29"/>
    </row>
    <row r="97" spans="1:8" hidden="1" x14ac:dyDescent="0.2">
      <c r="A97" s="1"/>
      <c r="B97" s="1"/>
      <c r="C97" s="1"/>
      <c r="D97" s="1"/>
      <c r="E97" s="26"/>
      <c r="F97" s="30"/>
      <c r="G97" s="11"/>
      <c r="H97" s="31"/>
    </row>
    <row r="98" spans="1:8" hidden="1" x14ac:dyDescent="0.2">
      <c r="A98" s="1"/>
      <c r="B98" s="1"/>
      <c r="C98" s="1"/>
      <c r="D98" s="1"/>
      <c r="E98" s="26"/>
      <c r="F98" s="30"/>
      <c r="G98" s="11"/>
      <c r="H98" s="31"/>
    </row>
    <row r="99" spans="1:8" hidden="1" x14ac:dyDescent="0.2">
      <c r="A99" s="1"/>
      <c r="B99" s="1"/>
      <c r="C99" s="1"/>
      <c r="D99" s="1"/>
      <c r="E99" s="26"/>
      <c r="F99" s="32"/>
      <c r="G99" s="33"/>
      <c r="H99" s="34"/>
    </row>
    <row r="100" spans="1:8" hidden="1" x14ac:dyDescent="0.2">
      <c r="A100" s="1"/>
      <c r="B100" s="1"/>
      <c r="C100" s="1"/>
      <c r="D100" s="1"/>
      <c r="E100" s="35"/>
      <c r="F100" s="36"/>
      <c r="G100" s="36"/>
      <c r="H100" s="36"/>
    </row>
    <row r="101" spans="1:8" hidden="1" x14ac:dyDescent="0.2">
      <c r="E101" s="22"/>
      <c r="F101" s="8">
        <f>SUM(F102:F105)</f>
        <v>0</v>
      </c>
      <c r="G101" s="8">
        <f>SUM(G102:G105)</f>
        <v>0</v>
      </c>
      <c r="H101" s="8">
        <f>SUM(H102:H105)</f>
        <v>0</v>
      </c>
    </row>
    <row r="102" spans="1:8" hidden="1" x14ac:dyDescent="0.2">
      <c r="E102" s="26"/>
      <c r="F102" s="27"/>
      <c r="G102" s="28"/>
      <c r="H102" s="29"/>
    </row>
    <row r="103" spans="1:8" hidden="1" x14ac:dyDescent="0.2">
      <c r="E103" s="26"/>
      <c r="F103" s="30"/>
      <c r="G103" s="11"/>
      <c r="H103" s="31"/>
    </row>
    <row r="104" spans="1:8" hidden="1" x14ac:dyDescent="0.2">
      <c r="E104" s="26"/>
      <c r="F104" s="30"/>
      <c r="G104" s="11"/>
      <c r="H104" s="31"/>
    </row>
    <row r="105" spans="1:8" hidden="1" x14ac:dyDescent="0.2">
      <c r="E105" s="26"/>
      <c r="F105" s="32"/>
      <c r="G105" s="33"/>
      <c r="H105" s="34"/>
    </row>
    <row r="106" spans="1:8" hidden="1" x14ac:dyDescent="0.2">
      <c r="E106" s="35"/>
      <c r="F106" s="36"/>
      <c r="G106" s="36"/>
      <c r="H106" s="36"/>
    </row>
    <row r="107" spans="1:8" hidden="1" x14ac:dyDescent="0.2">
      <c r="E107" s="22"/>
      <c r="F107" s="8">
        <f>SUM(F108:F111)</f>
        <v>0</v>
      </c>
      <c r="G107" s="8">
        <f>SUM(G108:G111)</f>
        <v>0</v>
      </c>
      <c r="H107" s="8">
        <f>SUM(H108:H111)</f>
        <v>0</v>
      </c>
    </row>
    <row r="108" spans="1:8" hidden="1" x14ac:dyDescent="0.2">
      <c r="E108" s="26"/>
      <c r="F108" s="27"/>
      <c r="G108" s="28"/>
      <c r="H108" s="29"/>
    </row>
    <row r="109" spans="1:8" hidden="1" x14ac:dyDescent="0.2">
      <c r="E109" s="26"/>
      <c r="F109" s="30"/>
      <c r="G109" s="11"/>
      <c r="H109" s="31"/>
    </row>
    <row r="110" spans="1:8" hidden="1" x14ac:dyDescent="0.2">
      <c r="E110" s="26"/>
      <c r="F110" s="30"/>
      <c r="G110" s="11"/>
      <c r="H110" s="31"/>
    </row>
    <row r="111" spans="1:8" hidden="1" x14ac:dyDescent="0.2">
      <c r="E111" s="26"/>
      <c r="F111" s="32"/>
      <c r="G111" s="33"/>
      <c r="H111" s="34"/>
    </row>
    <row r="112" spans="1:8" hidden="1" x14ac:dyDescent="0.2">
      <c r="E112" s="35"/>
      <c r="F112" s="36"/>
      <c r="G112" s="36"/>
      <c r="H112" s="36"/>
    </row>
    <row r="113" spans="5:8" hidden="1" x14ac:dyDescent="0.2">
      <c r="E113" s="22"/>
      <c r="F113" s="8">
        <f>SUM(F114:F117)</f>
        <v>0</v>
      </c>
      <c r="G113" s="8">
        <f>SUM(G114:G117)</f>
        <v>0</v>
      </c>
      <c r="H113" s="8">
        <f>SUM(H114:H117)</f>
        <v>0</v>
      </c>
    </row>
    <row r="114" spans="5:8" hidden="1" x14ac:dyDescent="0.2">
      <c r="E114" s="26"/>
      <c r="F114" s="27"/>
      <c r="G114" s="28"/>
      <c r="H114" s="29"/>
    </row>
    <row r="115" spans="5:8" hidden="1" x14ac:dyDescent="0.2">
      <c r="E115" s="26"/>
      <c r="F115" s="30"/>
      <c r="G115" s="11"/>
      <c r="H115" s="31"/>
    </row>
    <row r="116" spans="5:8" hidden="1" x14ac:dyDescent="0.2">
      <c r="E116" s="26"/>
      <c r="F116" s="30"/>
      <c r="G116" s="11"/>
      <c r="H116" s="31"/>
    </row>
    <row r="117" spans="5:8" hidden="1" x14ac:dyDescent="0.2">
      <c r="E117" s="26"/>
      <c r="F117" s="32"/>
      <c r="G117" s="33"/>
      <c r="H117" s="34"/>
    </row>
    <row r="118" spans="5:8" x14ac:dyDescent="0.2">
      <c r="E118" s="39" t="s">
        <v>44</v>
      </c>
      <c r="F118" s="40">
        <f>SUM(F45)</f>
        <v>424146000</v>
      </c>
      <c r="G118" s="40">
        <f t="shared" ref="G118:H118" si="0">SUM(G45)</f>
        <v>422766000</v>
      </c>
      <c r="H118" s="40">
        <f t="shared" si="0"/>
        <v>446060000</v>
      </c>
    </row>
    <row r="119" spans="5:8" x14ac:dyDescent="0.2">
      <c r="F119" s="41"/>
      <c r="G119" s="41"/>
      <c r="H119" s="42"/>
    </row>
    <row r="120" spans="5:8" x14ac:dyDescent="0.2">
      <c r="F120" s="41"/>
      <c r="G120" s="41"/>
      <c r="H120" s="41"/>
    </row>
    <row r="121" spans="5:8" x14ac:dyDescent="0.2">
      <c r="F121" s="41"/>
      <c r="G121" s="41"/>
      <c r="H121" s="41"/>
    </row>
    <row r="122" spans="5:8" x14ac:dyDescent="0.2">
      <c r="F122" s="41"/>
      <c r="G122" s="41"/>
      <c r="H122" s="41"/>
    </row>
    <row r="123" spans="5:8" x14ac:dyDescent="0.2">
      <c r="F123" s="41"/>
      <c r="G123" s="41"/>
      <c r="H123" s="41"/>
    </row>
    <row r="124" spans="5:8" x14ac:dyDescent="0.2">
      <c r="F124" s="41"/>
      <c r="G124" s="41"/>
      <c r="H124" s="41"/>
    </row>
    <row r="125" spans="5:8" x14ac:dyDescent="0.2">
      <c r="F125" s="41"/>
      <c r="G125" s="41"/>
      <c r="H125" s="41"/>
    </row>
    <row r="126" spans="5:8" x14ac:dyDescent="0.2">
      <c r="F126" s="41"/>
      <c r="G126" s="41"/>
      <c r="H126" s="41"/>
    </row>
    <row r="127" spans="5:8" x14ac:dyDescent="0.2">
      <c r="F127" s="41"/>
      <c r="G127" s="41"/>
      <c r="H127" s="41"/>
    </row>
    <row r="128" spans="5:8" x14ac:dyDescent="0.2">
      <c r="F128" s="41"/>
      <c r="G128" s="41"/>
      <c r="H128" s="41"/>
    </row>
    <row r="129" spans="6:8" x14ac:dyDescent="0.2">
      <c r="F129" s="41"/>
      <c r="G129" s="41"/>
      <c r="H129" s="41"/>
    </row>
    <row r="130" spans="6:8" x14ac:dyDescent="0.2">
      <c r="F130" s="41"/>
      <c r="G130" s="41"/>
      <c r="H130" s="41"/>
    </row>
    <row r="131" spans="6:8" x14ac:dyDescent="0.2">
      <c r="F131" s="41"/>
      <c r="G131" s="41"/>
      <c r="H131" s="41"/>
    </row>
    <row r="132" spans="6:8" x14ac:dyDescent="0.2">
      <c r="F132" s="41"/>
      <c r="G132" s="41"/>
      <c r="H132" s="41"/>
    </row>
    <row r="133" spans="6:8" x14ac:dyDescent="0.2">
      <c r="F133" s="41"/>
      <c r="G133" s="41"/>
      <c r="H133" s="41"/>
    </row>
    <row r="134" spans="6:8" x14ac:dyDescent="0.2">
      <c r="F134" s="41"/>
      <c r="G134" s="41"/>
      <c r="H134" s="41"/>
    </row>
    <row r="135" spans="6:8" x14ac:dyDescent="0.2">
      <c r="F135" s="41"/>
      <c r="G135" s="41"/>
      <c r="H135" s="41"/>
    </row>
    <row r="136" spans="6:8" x14ac:dyDescent="0.2">
      <c r="F136" s="41"/>
      <c r="G136" s="41"/>
      <c r="H136" s="41"/>
    </row>
    <row r="137" spans="6:8" x14ac:dyDescent="0.2">
      <c r="F137" s="41"/>
      <c r="G137" s="41"/>
      <c r="H137" s="41"/>
    </row>
    <row r="138" spans="6:8" x14ac:dyDescent="0.2">
      <c r="F138" s="41"/>
      <c r="G138" s="41"/>
      <c r="H138" s="41"/>
    </row>
    <row r="139" spans="6:8" x14ac:dyDescent="0.2">
      <c r="F139" s="41"/>
      <c r="G139" s="41"/>
      <c r="H139" s="41"/>
    </row>
    <row r="140" spans="6:8" x14ac:dyDescent="0.2">
      <c r="F140" s="41"/>
      <c r="G140" s="41"/>
      <c r="H140" s="41"/>
    </row>
    <row r="141" spans="6:8" x14ac:dyDescent="0.2">
      <c r="F141" s="41"/>
      <c r="G141" s="41"/>
      <c r="H141" s="41"/>
    </row>
    <row r="142" spans="6:8" x14ac:dyDescent="0.2">
      <c r="F142" s="41"/>
      <c r="G142" s="41"/>
      <c r="H142" s="41"/>
    </row>
    <row r="143" spans="6:8" x14ac:dyDescent="0.2">
      <c r="F143" s="41"/>
      <c r="G143" s="41"/>
      <c r="H143" s="41"/>
    </row>
    <row r="144" spans="6:8" x14ac:dyDescent="0.2">
      <c r="F144" s="41"/>
      <c r="G144" s="41"/>
      <c r="H144" s="41"/>
    </row>
    <row r="145" spans="6:8" x14ac:dyDescent="0.2">
      <c r="F145" s="41"/>
      <c r="G145" s="41"/>
      <c r="H145" s="41"/>
    </row>
    <row r="146" spans="6:8" x14ac:dyDescent="0.2">
      <c r="F146" s="41"/>
      <c r="G146" s="41"/>
      <c r="H146" s="41"/>
    </row>
    <row r="147" spans="6:8" x14ac:dyDescent="0.2">
      <c r="F147" s="41"/>
      <c r="G147" s="41"/>
      <c r="H147" s="41"/>
    </row>
    <row r="148" spans="6:8" x14ac:dyDescent="0.2">
      <c r="F148" s="41"/>
      <c r="G148" s="41"/>
      <c r="H148" s="41"/>
    </row>
    <row r="149" spans="6:8" x14ac:dyDescent="0.2">
      <c r="F149" s="41"/>
      <c r="G149" s="41"/>
      <c r="H149" s="41"/>
    </row>
    <row r="150" spans="6:8" x14ac:dyDescent="0.2">
      <c r="F150" s="41"/>
      <c r="G150" s="41"/>
      <c r="H150" s="41"/>
    </row>
    <row r="151" spans="6:8" x14ac:dyDescent="0.2">
      <c r="F151" s="41"/>
      <c r="G151" s="41"/>
      <c r="H151" s="41"/>
    </row>
    <row r="152" spans="6:8" x14ac:dyDescent="0.2">
      <c r="F152" s="41"/>
      <c r="G152" s="41"/>
      <c r="H152" s="41"/>
    </row>
    <row r="153" spans="6:8" x14ac:dyDescent="0.2">
      <c r="F153" s="41"/>
      <c r="G153" s="41"/>
      <c r="H153" s="41"/>
    </row>
    <row r="154" spans="6:8" x14ac:dyDescent="0.2">
      <c r="F154" s="41"/>
      <c r="G154" s="41"/>
      <c r="H154" s="41"/>
    </row>
    <row r="155" spans="6:8" x14ac:dyDescent="0.2">
      <c r="F155" s="41"/>
      <c r="G155" s="41"/>
      <c r="H155" s="41"/>
    </row>
    <row r="156" spans="6:8" x14ac:dyDescent="0.2">
      <c r="F156" s="41"/>
      <c r="G156" s="41"/>
      <c r="H156" s="41"/>
    </row>
    <row r="157" spans="6:8" x14ac:dyDescent="0.2">
      <c r="F157" s="41"/>
      <c r="G157" s="41"/>
      <c r="H157" s="41"/>
    </row>
    <row r="158" spans="6:8" x14ac:dyDescent="0.2">
      <c r="F158" s="41"/>
      <c r="G158" s="41"/>
      <c r="H158" s="41"/>
    </row>
    <row r="159" spans="6:8" x14ac:dyDescent="0.2">
      <c r="F159" s="41"/>
      <c r="G159" s="41"/>
      <c r="H159" s="41"/>
    </row>
    <row r="160" spans="6:8" x14ac:dyDescent="0.2">
      <c r="F160" s="41"/>
      <c r="G160" s="41"/>
      <c r="H160" s="41"/>
    </row>
    <row r="161" spans="6:8" x14ac:dyDescent="0.2">
      <c r="F161" s="41"/>
      <c r="G161" s="41"/>
      <c r="H161" s="41"/>
    </row>
    <row r="162" spans="6:8" x14ac:dyDescent="0.2">
      <c r="F162" s="41"/>
      <c r="G162" s="41"/>
      <c r="H162" s="41"/>
    </row>
    <row r="163" spans="6:8" x14ac:dyDescent="0.2">
      <c r="F163" s="41"/>
      <c r="G163" s="41"/>
      <c r="H163" s="41"/>
    </row>
    <row r="164" spans="6:8" x14ac:dyDescent="0.2">
      <c r="F164" s="41"/>
      <c r="G164" s="41"/>
      <c r="H164" s="41"/>
    </row>
    <row r="165" spans="6:8" x14ac:dyDescent="0.2">
      <c r="F165" s="41"/>
      <c r="G165" s="41"/>
      <c r="H165" s="41"/>
    </row>
    <row r="166" spans="6:8" x14ac:dyDescent="0.2">
      <c r="F166" s="41"/>
      <c r="G166" s="41"/>
      <c r="H166" s="41"/>
    </row>
    <row r="167" spans="6:8" x14ac:dyDescent="0.2">
      <c r="F167" s="41"/>
      <c r="G167" s="41"/>
      <c r="H167" s="41"/>
    </row>
    <row r="168" spans="6:8" x14ac:dyDescent="0.2">
      <c r="F168" s="41"/>
      <c r="G168" s="41"/>
      <c r="H168" s="41"/>
    </row>
    <row r="169" spans="6:8" x14ac:dyDescent="0.2">
      <c r="F169" s="41"/>
      <c r="G169" s="41"/>
      <c r="H169" s="41"/>
    </row>
    <row r="170" spans="6:8" x14ac:dyDescent="0.2">
      <c r="F170" s="41"/>
      <c r="G170" s="41"/>
      <c r="H170" s="41"/>
    </row>
    <row r="171" spans="6:8" x14ac:dyDescent="0.2">
      <c r="F171" s="41"/>
      <c r="G171" s="41"/>
      <c r="H171" s="41"/>
    </row>
    <row r="172" spans="6:8" x14ac:dyDescent="0.2">
      <c r="F172" s="41"/>
      <c r="G172" s="41"/>
      <c r="H172" s="41"/>
    </row>
    <row r="173" spans="6:8" x14ac:dyDescent="0.2">
      <c r="F173" s="41"/>
      <c r="G173" s="41"/>
      <c r="H173" s="41"/>
    </row>
    <row r="174" spans="6:8" x14ac:dyDescent="0.2">
      <c r="F174" s="41"/>
      <c r="G174" s="41"/>
      <c r="H174" s="41"/>
    </row>
    <row r="175" spans="6:8" x14ac:dyDescent="0.2">
      <c r="F175" s="41"/>
      <c r="G175" s="41"/>
      <c r="H175" s="41"/>
    </row>
    <row r="176" spans="6:8" x14ac:dyDescent="0.2">
      <c r="F176" s="41"/>
      <c r="G176" s="41"/>
      <c r="H176" s="41"/>
    </row>
    <row r="177" spans="6:8" x14ac:dyDescent="0.2">
      <c r="F177" s="41"/>
      <c r="G177" s="41"/>
      <c r="H177" s="41"/>
    </row>
    <row r="178" spans="6:8" x14ac:dyDescent="0.2">
      <c r="F178" s="41"/>
      <c r="G178" s="41"/>
      <c r="H178" s="41"/>
    </row>
    <row r="179" spans="6:8" x14ac:dyDescent="0.2">
      <c r="F179" s="41"/>
      <c r="G179" s="41"/>
      <c r="H179" s="41"/>
    </row>
    <row r="180" spans="6:8" x14ac:dyDescent="0.2">
      <c r="F180" s="41"/>
      <c r="G180" s="41"/>
      <c r="H180" s="41"/>
    </row>
    <row r="181" spans="6:8" x14ac:dyDescent="0.2">
      <c r="F181" s="41"/>
      <c r="G181" s="41"/>
      <c r="H181" s="41"/>
    </row>
    <row r="182" spans="6:8" x14ac:dyDescent="0.2">
      <c r="F182" s="41"/>
      <c r="G182" s="41"/>
      <c r="H182" s="41"/>
    </row>
    <row r="183" spans="6:8" x14ac:dyDescent="0.2">
      <c r="F183" s="41"/>
      <c r="G183" s="41"/>
      <c r="H183" s="41"/>
    </row>
    <row r="184" spans="6:8" x14ac:dyDescent="0.2">
      <c r="F184" s="41"/>
      <c r="G184" s="41"/>
      <c r="H184" s="41"/>
    </row>
    <row r="185" spans="6:8" x14ac:dyDescent="0.2">
      <c r="F185" s="41"/>
      <c r="G185" s="41"/>
      <c r="H185" s="41"/>
    </row>
    <row r="186" spans="6:8" x14ac:dyDescent="0.2">
      <c r="F186" s="41"/>
      <c r="G186" s="41"/>
      <c r="H186" s="41"/>
    </row>
    <row r="187" spans="6:8" x14ac:dyDescent="0.2">
      <c r="F187" s="41"/>
      <c r="G187" s="41"/>
      <c r="H187" s="41"/>
    </row>
    <row r="188" spans="6:8" x14ac:dyDescent="0.2">
      <c r="F188" s="41"/>
      <c r="G188" s="41"/>
      <c r="H188" s="41"/>
    </row>
    <row r="189" spans="6:8" x14ac:dyDescent="0.2">
      <c r="F189" s="41"/>
      <c r="G189" s="41"/>
      <c r="H189" s="41"/>
    </row>
    <row r="190" spans="6:8" x14ac:dyDescent="0.2">
      <c r="F190" s="41"/>
      <c r="G190" s="41"/>
      <c r="H190" s="41"/>
    </row>
    <row r="191" spans="6:8" x14ac:dyDescent="0.2">
      <c r="F191" s="41"/>
      <c r="G191" s="41"/>
      <c r="H191" s="41"/>
    </row>
    <row r="192" spans="6:8" x14ac:dyDescent="0.2">
      <c r="F192" s="41"/>
      <c r="G192" s="41"/>
      <c r="H192" s="41"/>
    </row>
    <row r="193" spans="6:8" x14ac:dyDescent="0.2">
      <c r="F193" s="41"/>
      <c r="G193" s="41"/>
      <c r="H193" s="41"/>
    </row>
    <row r="194" spans="6:8" x14ac:dyDescent="0.2">
      <c r="F194" s="41"/>
      <c r="G194" s="41"/>
      <c r="H194" s="41"/>
    </row>
    <row r="195" spans="6:8" x14ac:dyDescent="0.2">
      <c r="F195" s="41"/>
      <c r="G195" s="41"/>
      <c r="H195" s="41"/>
    </row>
    <row r="196" spans="6:8" x14ac:dyDescent="0.2">
      <c r="F196" s="41"/>
      <c r="G196" s="41"/>
      <c r="H196" s="41"/>
    </row>
    <row r="197" spans="6:8" x14ac:dyDescent="0.2">
      <c r="F197" s="41"/>
      <c r="G197" s="41"/>
      <c r="H197" s="41"/>
    </row>
    <row r="198" spans="6:8" x14ac:dyDescent="0.2">
      <c r="F198" s="41"/>
      <c r="G198" s="41"/>
      <c r="H198" s="41"/>
    </row>
    <row r="199" spans="6:8" x14ac:dyDescent="0.2">
      <c r="F199" s="41"/>
      <c r="G199" s="41"/>
      <c r="H199" s="41"/>
    </row>
    <row r="200" spans="6:8" x14ac:dyDescent="0.2">
      <c r="F200" s="41"/>
      <c r="G200" s="41"/>
      <c r="H200" s="41"/>
    </row>
    <row r="201" spans="6:8" x14ac:dyDescent="0.2">
      <c r="F201" s="41"/>
      <c r="G201" s="41"/>
      <c r="H201" s="41"/>
    </row>
    <row r="202" spans="6:8" x14ac:dyDescent="0.2">
      <c r="F202" s="41"/>
      <c r="G202" s="41"/>
      <c r="H202" s="41"/>
    </row>
    <row r="203" spans="6:8" x14ac:dyDescent="0.2">
      <c r="F203" s="41"/>
      <c r="G203" s="41"/>
      <c r="H203" s="41"/>
    </row>
    <row r="204" spans="6:8" x14ac:dyDescent="0.2">
      <c r="F204" s="41"/>
      <c r="G204" s="41"/>
      <c r="H204" s="41"/>
    </row>
    <row r="205" spans="6:8" x14ac:dyDescent="0.2">
      <c r="F205" s="41"/>
      <c r="G205" s="41"/>
      <c r="H205" s="41"/>
    </row>
    <row r="206" spans="6:8" x14ac:dyDescent="0.2">
      <c r="F206" s="41"/>
      <c r="G206" s="41"/>
      <c r="H206" s="41"/>
    </row>
    <row r="207" spans="6:8" x14ac:dyDescent="0.2">
      <c r="F207" s="41"/>
      <c r="G207" s="41"/>
      <c r="H207" s="41"/>
    </row>
    <row r="208" spans="6:8" x14ac:dyDescent="0.2">
      <c r="F208" s="41"/>
      <c r="G208" s="41"/>
      <c r="H208" s="41"/>
    </row>
    <row r="209" spans="6:8" x14ac:dyDescent="0.2">
      <c r="F209" s="41"/>
      <c r="G209" s="41"/>
      <c r="H209" s="41"/>
    </row>
    <row r="210" spans="6:8" x14ac:dyDescent="0.2">
      <c r="F210" s="41"/>
      <c r="G210" s="41"/>
      <c r="H210" s="41"/>
    </row>
    <row r="211" spans="6:8" x14ac:dyDescent="0.2">
      <c r="F211" s="41"/>
      <c r="G211" s="41"/>
      <c r="H211" s="41"/>
    </row>
    <row r="212" spans="6:8" x14ac:dyDescent="0.2">
      <c r="F212" s="41"/>
      <c r="G212" s="41"/>
      <c r="H212" s="41"/>
    </row>
    <row r="213" spans="6:8" x14ac:dyDescent="0.2">
      <c r="F213" s="41"/>
      <c r="G213" s="41"/>
      <c r="H213" s="41"/>
    </row>
    <row r="214" spans="6:8" x14ac:dyDescent="0.2">
      <c r="F214" s="41"/>
      <c r="G214" s="41"/>
      <c r="H214" s="41"/>
    </row>
    <row r="215" spans="6:8" x14ac:dyDescent="0.2">
      <c r="F215" s="41"/>
      <c r="G215" s="41"/>
      <c r="H215" s="41"/>
    </row>
    <row r="216" spans="6:8" x14ac:dyDescent="0.2">
      <c r="F216" s="41"/>
      <c r="G216" s="41"/>
      <c r="H216" s="41"/>
    </row>
    <row r="217" spans="6:8" x14ac:dyDescent="0.2">
      <c r="F217" s="41"/>
      <c r="G217" s="41"/>
      <c r="H217" s="41"/>
    </row>
    <row r="218" spans="6:8" x14ac:dyDescent="0.2">
      <c r="F218" s="41"/>
      <c r="G218" s="41"/>
      <c r="H218" s="41"/>
    </row>
    <row r="219" spans="6:8" x14ac:dyDescent="0.2">
      <c r="F219" s="41"/>
      <c r="G219" s="41"/>
      <c r="H219" s="41"/>
    </row>
    <row r="220" spans="6:8" x14ac:dyDescent="0.2">
      <c r="F220" s="41"/>
      <c r="G220" s="41"/>
      <c r="H220" s="41"/>
    </row>
    <row r="221" spans="6:8" x14ac:dyDescent="0.2">
      <c r="F221" s="41"/>
      <c r="G221" s="41"/>
      <c r="H221" s="41"/>
    </row>
    <row r="222" spans="6:8" x14ac:dyDescent="0.2">
      <c r="F222" s="41"/>
      <c r="G222" s="41"/>
      <c r="H222" s="41"/>
    </row>
    <row r="223" spans="6:8" x14ac:dyDescent="0.2">
      <c r="F223" s="41"/>
      <c r="G223" s="41"/>
      <c r="H223" s="41"/>
    </row>
    <row r="224" spans="6:8" x14ac:dyDescent="0.2">
      <c r="F224" s="41"/>
      <c r="G224" s="41"/>
      <c r="H224" s="41"/>
    </row>
    <row r="225" spans="6:8" x14ac:dyDescent="0.2">
      <c r="F225" s="41"/>
      <c r="G225" s="41"/>
      <c r="H225" s="41"/>
    </row>
    <row r="226" spans="6:8" x14ac:dyDescent="0.2">
      <c r="F226" s="41"/>
      <c r="G226" s="41"/>
      <c r="H226" s="41"/>
    </row>
    <row r="227" spans="6:8" x14ac:dyDescent="0.2">
      <c r="F227" s="41"/>
      <c r="G227" s="41"/>
      <c r="H227" s="41"/>
    </row>
    <row r="228" spans="6:8" x14ac:dyDescent="0.2">
      <c r="F228" s="41"/>
      <c r="G228" s="41"/>
      <c r="H228" s="41"/>
    </row>
    <row r="229" spans="6:8" x14ac:dyDescent="0.2">
      <c r="F229" s="41"/>
      <c r="G229" s="41"/>
      <c r="H229" s="41"/>
    </row>
    <row r="230" spans="6:8" x14ac:dyDescent="0.2">
      <c r="F230" s="41"/>
      <c r="G230" s="41"/>
      <c r="H230" s="41"/>
    </row>
    <row r="231" spans="6:8" x14ac:dyDescent="0.2">
      <c r="F231" s="41"/>
      <c r="G231" s="41"/>
      <c r="H231" s="41"/>
    </row>
    <row r="232" spans="6:8" x14ac:dyDescent="0.2">
      <c r="F232" s="41"/>
      <c r="G232" s="41"/>
      <c r="H232" s="41"/>
    </row>
    <row r="233" spans="6:8" x14ac:dyDescent="0.2">
      <c r="F233" s="41"/>
      <c r="G233" s="41"/>
      <c r="H233" s="41"/>
    </row>
    <row r="234" spans="6:8" x14ac:dyDescent="0.2">
      <c r="F234" s="41"/>
      <c r="G234" s="41"/>
      <c r="H234" s="41"/>
    </row>
    <row r="235" spans="6:8" x14ac:dyDescent="0.2">
      <c r="F235" s="41"/>
      <c r="G235" s="41"/>
      <c r="H235" s="41"/>
    </row>
    <row r="236" spans="6:8" x14ac:dyDescent="0.2">
      <c r="F236" s="41"/>
      <c r="G236" s="41"/>
      <c r="H236" s="41"/>
    </row>
    <row r="237" spans="6:8" x14ac:dyDescent="0.2">
      <c r="F237" s="41"/>
      <c r="G237" s="41"/>
      <c r="H237" s="41"/>
    </row>
    <row r="238" spans="6:8" x14ac:dyDescent="0.2">
      <c r="F238" s="41"/>
      <c r="G238" s="41"/>
      <c r="H238" s="41"/>
    </row>
    <row r="239" spans="6:8" x14ac:dyDescent="0.2">
      <c r="F239" s="41"/>
      <c r="G239" s="41"/>
      <c r="H239" s="41"/>
    </row>
    <row r="240" spans="6:8" x14ac:dyDescent="0.2">
      <c r="F240" s="41"/>
      <c r="G240" s="41"/>
      <c r="H240" s="41"/>
    </row>
    <row r="241" spans="6:8" x14ac:dyDescent="0.2">
      <c r="F241" s="41"/>
      <c r="G241" s="41"/>
      <c r="H241" s="41"/>
    </row>
    <row r="242" spans="6:8" x14ac:dyDescent="0.2">
      <c r="F242" s="41"/>
      <c r="G242" s="41"/>
      <c r="H242" s="41"/>
    </row>
    <row r="243" spans="6:8" x14ac:dyDescent="0.2">
      <c r="F243" s="41"/>
      <c r="G243" s="41"/>
      <c r="H243" s="41"/>
    </row>
    <row r="244" spans="6:8" x14ac:dyDescent="0.2">
      <c r="F244" s="41"/>
      <c r="G244" s="41"/>
      <c r="H244" s="41"/>
    </row>
    <row r="245" spans="6:8" x14ac:dyDescent="0.2">
      <c r="F245" s="41"/>
      <c r="G245" s="41"/>
      <c r="H245" s="41"/>
    </row>
    <row r="246" spans="6:8" x14ac:dyDescent="0.2">
      <c r="F246" s="41"/>
      <c r="G246" s="41"/>
      <c r="H246" s="41"/>
    </row>
    <row r="247" spans="6:8" x14ac:dyDescent="0.2">
      <c r="F247" s="41"/>
      <c r="G247" s="41"/>
      <c r="H247" s="41"/>
    </row>
    <row r="248" spans="6:8" x14ac:dyDescent="0.2">
      <c r="F248" s="41"/>
      <c r="G248" s="41"/>
      <c r="H248" s="41"/>
    </row>
    <row r="249" spans="6:8" x14ac:dyDescent="0.2">
      <c r="F249" s="41"/>
      <c r="G249" s="41"/>
      <c r="H249" s="41"/>
    </row>
    <row r="250" spans="6:8" x14ac:dyDescent="0.2">
      <c r="F250" s="41"/>
      <c r="G250" s="41"/>
      <c r="H250" s="4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  <rowBreaks count="1" manualBreakCount="1"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9"/>
  <sheetViews>
    <sheetView showGridLines="0" topLeftCell="A33" zoomScaleNormal="100" workbookViewId="0">
      <selection activeCell="M53" sqref="M53"/>
    </sheetView>
  </sheetViews>
  <sheetFormatPr defaultRowHeight="12.75" x14ac:dyDescent="0.2"/>
  <cols>
    <col min="1" max="4" width="1.7109375" style="44" customWidth="1"/>
    <col min="5" max="5" width="68.5703125" style="44" customWidth="1"/>
    <col min="6" max="8" width="13.7109375" style="44" customWidth="1"/>
    <col min="9" max="256" width="9.140625" style="44"/>
    <col min="257" max="260" width="1.7109375" style="44" customWidth="1"/>
    <col min="261" max="261" width="68.5703125" style="44" customWidth="1"/>
    <col min="262" max="264" width="13.7109375" style="44" customWidth="1"/>
    <col min="265" max="512" width="9.140625" style="44"/>
    <col min="513" max="516" width="1.7109375" style="44" customWidth="1"/>
    <col min="517" max="517" width="68.5703125" style="44" customWidth="1"/>
    <col min="518" max="520" width="13.7109375" style="44" customWidth="1"/>
    <col min="521" max="768" width="9.140625" style="44"/>
    <col min="769" max="772" width="1.7109375" style="44" customWidth="1"/>
    <col min="773" max="773" width="68.5703125" style="44" customWidth="1"/>
    <col min="774" max="776" width="13.7109375" style="44" customWidth="1"/>
    <col min="777" max="1024" width="9.140625" style="44"/>
    <col min="1025" max="1028" width="1.7109375" style="44" customWidth="1"/>
    <col min="1029" max="1029" width="68.5703125" style="44" customWidth="1"/>
    <col min="1030" max="1032" width="13.7109375" style="44" customWidth="1"/>
    <col min="1033" max="1280" width="9.140625" style="44"/>
    <col min="1281" max="1284" width="1.7109375" style="44" customWidth="1"/>
    <col min="1285" max="1285" width="68.5703125" style="44" customWidth="1"/>
    <col min="1286" max="1288" width="13.7109375" style="44" customWidth="1"/>
    <col min="1289" max="1536" width="9.140625" style="44"/>
    <col min="1537" max="1540" width="1.7109375" style="44" customWidth="1"/>
    <col min="1541" max="1541" width="68.5703125" style="44" customWidth="1"/>
    <col min="1542" max="1544" width="13.7109375" style="44" customWidth="1"/>
    <col min="1545" max="1792" width="9.140625" style="44"/>
    <col min="1793" max="1796" width="1.7109375" style="44" customWidth="1"/>
    <col min="1797" max="1797" width="68.5703125" style="44" customWidth="1"/>
    <col min="1798" max="1800" width="13.7109375" style="44" customWidth="1"/>
    <col min="1801" max="2048" width="9.140625" style="44"/>
    <col min="2049" max="2052" width="1.7109375" style="44" customWidth="1"/>
    <col min="2053" max="2053" width="68.5703125" style="44" customWidth="1"/>
    <col min="2054" max="2056" width="13.7109375" style="44" customWidth="1"/>
    <col min="2057" max="2304" width="9.140625" style="44"/>
    <col min="2305" max="2308" width="1.7109375" style="44" customWidth="1"/>
    <col min="2309" max="2309" width="68.5703125" style="44" customWidth="1"/>
    <col min="2310" max="2312" width="13.7109375" style="44" customWidth="1"/>
    <col min="2313" max="2560" width="9.140625" style="44"/>
    <col min="2561" max="2564" width="1.7109375" style="44" customWidth="1"/>
    <col min="2565" max="2565" width="68.5703125" style="44" customWidth="1"/>
    <col min="2566" max="2568" width="13.7109375" style="44" customWidth="1"/>
    <col min="2569" max="2816" width="9.140625" style="44"/>
    <col min="2817" max="2820" width="1.7109375" style="44" customWidth="1"/>
    <col min="2821" max="2821" width="68.5703125" style="44" customWidth="1"/>
    <col min="2822" max="2824" width="13.7109375" style="44" customWidth="1"/>
    <col min="2825" max="3072" width="9.140625" style="44"/>
    <col min="3073" max="3076" width="1.7109375" style="44" customWidth="1"/>
    <col min="3077" max="3077" width="68.5703125" style="44" customWidth="1"/>
    <col min="3078" max="3080" width="13.7109375" style="44" customWidth="1"/>
    <col min="3081" max="3328" width="9.140625" style="44"/>
    <col min="3329" max="3332" width="1.7109375" style="44" customWidth="1"/>
    <col min="3333" max="3333" width="68.5703125" style="44" customWidth="1"/>
    <col min="3334" max="3336" width="13.7109375" style="44" customWidth="1"/>
    <col min="3337" max="3584" width="9.140625" style="44"/>
    <col min="3585" max="3588" width="1.7109375" style="44" customWidth="1"/>
    <col min="3589" max="3589" width="68.5703125" style="44" customWidth="1"/>
    <col min="3590" max="3592" width="13.7109375" style="44" customWidth="1"/>
    <col min="3593" max="3840" width="9.140625" style="44"/>
    <col min="3841" max="3844" width="1.7109375" style="44" customWidth="1"/>
    <col min="3845" max="3845" width="68.5703125" style="44" customWidth="1"/>
    <col min="3846" max="3848" width="13.7109375" style="44" customWidth="1"/>
    <col min="3849" max="4096" width="9.140625" style="44"/>
    <col min="4097" max="4100" width="1.7109375" style="44" customWidth="1"/>
    <col min="4101" max="4101" width="68.5703125" style="44" customWidth="1"/>
    <col min="4102" max="4104" width="13.7109375" style="44" customWidth="1"/>
    <col min="4105" max="4352" width="9.140625" style="44"/>
    <col min="4353" max="4356" width="1.7109375" style="44" customWidth="1"/>
    <col min="4357" max="4357" width="68.5703125" style="44" customWidth="1"/>
    <col min="4358" max="4360" width="13.7109375" style="44" customWidth="1"/>
    <col min="4361" max="4608" width="9.140625" style="44"/>
    <col min="4609" max="4612" width="1.7109375" style="44" customWidth="1"/>
    <col min="4613" max="4613" width="68.5703125" style="44" customWidth="1"/>
    <col min="4614" max="4616" width="13.7109375" style="44" customWidth="1"/>
    <col min="4617" max="4864" width="9.140625" style="44"/>
    <col min="4865" max="4868" width="1.7109375" style="44" customWidth="1"/>
    <col min="4869" max="4869" width="68.5703125" style="44" customWidth="1"/>
    <col min="4870" max="4872" width="13.7109375" style="44" customWidth="1"/>
    <col min="4873" max="5120" width="9.140625" style="44"/>
    <col min="5121" max="5124" width="1.7109375" style="44" customWidth="1"/>
    <col min="5125" max="5125" width="68.5703125" style="44" customWidth="1"/>
    <col min="5126" max="5128" width="13.7109375" style="44" customWidth="1"/>
    <col min="5129" max="5376" width="9.140625" style="44"/>
    <col min="5377" max="5380" width="1.7109375" style="44" customWidth="1"/>
    <col min="5381" max="5381" width="68.5703125" style="44" customWidth="1"/>
    <col min="5382" max="5384" width="13.7109375" style="44" customWidth="1"/>
    <col min="5385" max="5632" width="9.140625" style="44"/>
    <col min="5633" max="5636" width="1.7109375" style="44" customWidth="1"/>
    <col min="5637" max="5637" width="68.5703125" style="44" customWidth="1"/>
    <col min="5638" max="5640" width="13.7109375" style="44" customWidth="1"/>
    <col min="5641" max="5888" width="9.140625" style="44"/>
    <col min="5889" max="5892" width="1.7109375" style="44" customWidth="1"/>
    <col min="5893" max="5893" width="68.5703125" style="44" customWidth="1"/>
    <col min="5894" max="5896" width="13.7109375" style="44" customWidth="1"/>
    <col min="5897" max="6144" width="9.140625" style="44"/>
    <col min="6145" max="6148" width="1.7109375" style="44" customWidth="1"/>
    <col min="6149" max="6149" width="68.5703125" style="44" customWidth="1"/>
    <col min="6150" max="6152" width="13.7109375" style="44" customWidth="1"/>
    <col min="6153" max="6400" width="9.140625" style="44"/>
    <col min="6401" max="6404" width="1.7109375" style="44" customWidth="1"/>
    <col min="6405" max="6405" width="68.5703125" style="44" customWidth="1"/>
    <col min="6406" max="6408" width="13.7109375" style="44" customWidth="1"/>
    <col min="6409" max="6656" width="9.140625" style="44"/>
    <col min="6657" max="6660" width="1.7109375" style="44" customWidth="1"/>
    <col min="6661" max="6661" width="68.5703125" style="44" customWidth="1"/>
    <col min="6662" max="6664" width="13.7109375" style="44" customWidth="1"/>
    <col min="6665" max="6912" width="9.140625" style="44"/>
    <col min="6913" max="6916" width="1.7109375" style="44" customWidth="1"/>
    <col min="6917" max="6917" width="68.5703125" style="44" customWidth="1"/>
    <col min="6918" max="6920" width="13.7109375" style="44" customWidth="1"/>
    <col min="6921" max="7168" width="9.140625" style="44"/>
    <col min="7169" max="7172" width="1.7109375" style="44" customWidth="1"/>
    <col min="7173" max="7173" width="68.5703125" style="44" customWidth="1"/>
    <col min="7174" max="7176" width="13.7109375" style="44" customWidth="1"/>
    <col min="7177" max="7424" width="9.140625" style="44"/>
    <col min="7425" max="7428" width="1.7109375" style="44" customWidth="1"/>
    <col min="7429" max="7429" width="68.5703125" style="44" customWidth="1"/>
    <col min="7430" max="7432" width="13.7109375" style="44" customWidth="1"/>
    <col min="7433" max="7680" width="9.140625" style="44"/>
    <col min="7681" max="7684" width="1.7109375" style="44" customWidth="1"/>
    <col min="7685" max="7685" width="68.5703125" style="44" customWidth="1"/>
    <col min="7686" max="7688" width="13.7109375" style="44" customWidth="1"/>
    <col min="7689" max="7936" width="9.140625" style="44"/>
    <col min="7937" max="7940" width="1.7109375" style="44" customWidth="1"/>
    <col min="7941" max="7941" width="68.5703125" style="44" customWidth="1"/>
    <col min="7942" max="7944" width="13.7109375" style="44" customWidth="1"/>
    <col min="7945" max="8192" width="9.140625" style="44"/>
    <col min="8193" max="8196" width="1.7109375" style="44" customWidth="1"/>
    <col min="8197" max="8197" width="68.5703125" style="44" customWidth="1"/>
    <col min="8198" max="8200" width="13.7109375" style="44" customWidth="1"/>
    <col min="8201" max="8448" width="9.140625" style="44"/>
    <col min="8449" max="8452" width="1.7109375" style="44" customWidth="1"/>
    <col min="8453" max="8453" width="68.5703125" style="44" customWidth="1"/>
    <col min="8454" max="8456" width="13.7109375" style="44" customWidth="1"/>
    <col min="8457" max="8704" width="9.140625" style="44"/>
    <col min="8705" max="8708" width="1.7109375" style="44" customWidth="1"/>
    <col min="8709" max="8709" width="68.5703125" style="44" customWidth="1"/>
    <col min="8710" max="8712" width="13.7109375" style="44" customWidth="1"/>
    <col min="8713" max="8960" width="9.140625" style="44"/>
    <col min="8961" max="8964" width="1.7109375" style="44" customWidth="1"/>
    <col min="8965" max="8965" width="68.5703125" style="44" customWidth="1"/>
    <col min="8966" max="8968" width="13.7109375" style="44" customWidth="1"/>
    <col min="8969" max="9216" width="9.140625" style="44"/>
    <col min="9217" max="9220" width="1.7109375" style="44" customWidth="1"/>
    <col min="9221" max="9221" width="68.5703125" style="44" customWidth="1"/>
    <col min="9222" max="9224" width="13.7109375" style="44" customWidth="1"/>
    <col min="9225" max="9472" width="9.140625" style="44"/>
    <col min="9473" max="9476" width="1.7109375" style="44" customWidth="1"/>
    <col min="9477" max="9477" width="68.5703125" style="44" customWidth="1"/>
    <col min="9478" max="9480" width="13.7109375" style="44" customWidth="1"/>
    <col min="9481" max="9728" width="9.140625" style="44"/>
    <col min="9729" max="9732" width="1.7109375" style="44" customWidth="1"/>
    <col min="9733" max="9733" width="68.5703125" style="44" customWidth="1"/>
    <col min="9734" max="9736" width="13.7109375" style="44" customWidth="1"/>
    <col min="9737" max="9984" width="9.140625" style="44"/>
    <col min="9985" max="9988" width="1.7109375" style="44" customWidth="1"/>
    <col min="9989" max="9989" width="68.5703125" style="44" customWidth="1"/>
    <col min="9990" max="9992" width="13.7109375" style="44" customWidth="1"/>
    <col min="9993" max="10240" width="9.140625" style="44"/>
    <col min="10241" max="10244" width="1.7109375" style="44" customWidth="1"/>
    <col min="10245" max="10245" width="68.5703125" style="44" customWidth="1"/>
    <col min="10246" max="10248" width="13.7109375" style="44" customWidth="1"/>
    <col min="10249" max="10496" width="9.140625" style="44"/>
    <col min="10497" max="10500" width="1.7109375" style="44" customWidth="1"/>
    <col min="10501" max="10501" width="68.5703125" style="44" customWidth="1"/>
    <col min="10502" max="10504" width="13.7109375" style="44" customWidth="1"/>
    <col min="10505" max="10752" width="9.140625" style="44"/>
    <col min="10753" max="10756" width="1.7109375" style="44" customWidth="1"/>
    <col min="10757" max="10757" width="68.5703125" style="44" customWidth="1"/>
    <col min="10758" max="10760" width="13.7109375" style="44" customWidth="1"/>
    <col min="10761" max="11008" width="9.140625" style="44"/>
    <col min="11009" max="11012" width="1.7109375" style="44" customWidth="1"/>
    <col min="11013" max="11013" width="68.5703125" style="44" customWidth="1"/>
    <col min="11014" max="11016" width="13.7109375" style="44" customWidth="1"/>
    <col min="11017" max="11264" width="9.140625" style="44"/>
    <col min="11265" max="11268" width="1.7109375" style="44" customWidth="1"/>
    <col min="11269" max="11269" width="68.5703125" style="44" customWidth="1"/>
    <col min="11270" max="11272" width="13.7109375" style="44" customWidth="1"/>
    <col min="11273" max="11520" width="9.140625" style="44"/>
    <col min="11521" max="11524" width="1.7109375" style="44" customWidth="1"/>
    <col min="11525" max="11525" width="68.5703125" style="44" customWidth="1"/>
    <col min="11526" max="11528" width="13.7109375" style="44" customWidth="1"/>
    <col min="11529" max="11776" width="9.140625" style="44"/>
    <col min="11777" max="11780" width="1.7109375" style="44" customWidth="1"/>
    <col min="11781" max="11781" width="68.5703125" style="44" customWidth="1"/>
    <col min="11782" max="11784" width="13.7109375" style="44" customWidth="1"/>
    <col min="11785" max="12032" width="9.140625" style="44"/>
    <col min="12033" max="12036" width="1.7109375" style="44" customWidth="1"/>
    <col min="12037" max="12037" width="68.5703125" style="44" customWidth="1"/>
    <col min="12038" max="12040" width="13.7109375" style="44" customWidth="1"/>
    <col min="12041" max="12288" width="9.140625" style="44"/>
    <col min="12289" max="12292" width="1.7109375" style="44" customWidth="1"/>
    <col min="12293" max="12293" width="68.5703125" style="44" customWidth="1"/>
    <col min="12294" max="12296" width="13.7109375" style="44" customWidth="1"/>
    <col min="12297" max="12544" width="9.140625" style="44"/>
    <col min="12545" max="12548" width="1.7109375" style="44" customWidth="1"/>
    <col min="12549" max="12549" width="68.5703125" style="44" customWidth="1"/>
    <col min="12550" max="12552" width="13.7109375" style="44" customWidth="1"/>
    <col min="12553" max="12800" width="9.140625" style="44"/>
    <col min="12801" max="12804" width="1.7109375" style="44" customWidth="1"/>
    <col min="12805" max="12805" width="68.5703125" style="44" customWidth="1"/>
    <col min="12806" max="12808" width="13.7109375" style="44" customWidth="1"/>
    <col min="12809" max="13056" width="9.140625" style="44"/>
    <col min="13057" max="13060" width="1.7109375" style="44" customWidth="1"/>
    <col min="13061" max="13061" width="68.5703125" style="44" customWidth="1"/>
    <col min="13062" max="13064" width="13.7109375" style="44" customWidth="1"/>
    <col min="13065" max="13312" width="9.140625" style="44"/>
    <col min="13313" max="13316" width="1.7109375" style="44" customWidth="1"/>
    <col min="13317" max="13317" width="68.5703125" style="44" customWidth="1"/>
    <col min="13318" max="13320" width="13.7109375" style="44" customWidth="1"/>
    <col min="13321" max="13568" width="9.140625" style="44"/>
    <col min="13569" max="13572" width="1.7109375" style="44" customWidth="1"/>
    <col min="13573" max="13573" width="68.5703125" style="44" customWidth="1"/>
    <col min="13574" max="13576" width="13.7109375" style="44" customWidth="1"/>
    <col min="13577" max="13824" width="9.140625" style="44"/>
    <col min="13825" max="13828" width="1.7109375" style="44" customWidth="1"/>
    <col min="13829" max="13829" width="68.5703125" style="44" customWidth="1"/>
    <col min="13830" max="13832" width="13.7109375" style="44" customWidth="1"/>
    <col min="13833" max="14080" width="9.140625" style="44"/>
    <col min="14081" max="14084" width="1.7109375" style="44" customWidth="1"/>
    <col min="14085" max="14085" width="68.5703125" style="44" customWidth="1"/>
    <col min="14086" max="14088" width="13.7109375" style="44" customWidth="1"/>
    <col min="14089" max="14336" width="9.140625" style="44"/>
    <col min="14337" max="14340" width="1.7109375" style="44" customWidth="1"/>
    <col min="14341" max="14341" width="68.5703125" style="44" customWidth="1"/>
    <col min="14342" max="14344" width="13.7109375" style="44" customWidth="1"/>
    <col min="14345" max="14592" width="9.140625" style="44"/>
    <col min="14593" max="14596" width="1.7109375" style="44" customWidth="1"/>
    <col min="14597" max="14597" width="68.5703125" style="44" customWidth="1"/>
    <col min="14598" max="14600" width="13.7109375" style="44" customWidth="1"/>
    <col min="14601" max="14848" width="9.140625" style="44"/>
    <col min="14849" max="14852" width="1.7109375" style="44" customWidth="1"/>
    <col min="14853" max="14853" width="68.5703125" style="44" customWidth="1"/>
    <col min="14854" max="14856" width="13.7109375" style="44" customWidth="1"/>
    <col min="14857" max="15104" width="9.140625" style="44"/>
    <col min="15105" max="15108" width="1.7109375" style="44" customWidth="1"/>
    <col min="15109" max="15109" width="68.5703125" style="44" customWidth="1"/>
    <col min="15110" max="15112" width="13.7109375" style="44" customWidth="1"/>
    <col min="15113" max="15360" width="9.140625" style="44"/>
    <col min="15361" max="15364" width="1.7109375" style="44" customWidth="1"/>
    <col min="15365" max="15365" width="68.5703125" style="44" customWidth="1"/>
    <col min="15366" max="15368" width="13.7109375" style="44" customWidth="1"/>
    <col min="15369" max="15616" width="9.140625" style="44"/>
    <col min="15617" max="15620" width="1.7109375" style="44" customWidth="1"/>
    <col min="15621" max="15621" width="68.5703125" style="44" customWidth="1"/>
    <col min="15622" max="15624" width="13.7109375" style="44" customWidth="1"/>
    <col min="15625" max="15872" width="9.140625" style="44"/>
    <col min="15873" max="15876" width="1.7109375" style="44" customWidth="1"/>
    <col min="15877" max="15877" width="68.5703125" style="44" customWidth="1"/>
    <col min="15878" max="15880" width="13.7109375" style="44" customWidth="1"/>
    <col min="15881" max="16128" width="9.140625" style="44"/>
    <col min="16129" max="16132" width="1.7109375" style="44" customWidth="1"/>
    <col min="16133" max="16133" width="68.5703125" style="44" customWidth="1"/>
    <col min="16134" max="16136" width="13.7109375" style="44" customWidth="1"/>
    <col min="16137" max="16384" width="9.140625" style="44"/>
  </cols>
  <sheetData>
    <row r="1" spans="1:8" ht="15" customHeight="1" x14ac:dyDescent="0.25">
      <c r="A1" s="43"/>
      <c r="B1" s="43"/>
      <c r="C1" s="43"/>
      <c r="D1" s="43"/>
      <c r="E1" s="65" t="s">
        <v>0</v>
      </c>
      <c r="F1" s="65"/>
      <c r="G1" s="65"/>
      <c r="H1" s="65"/>
    </row>
    <row r="2" spans="1:8" x14ac:dyDescent="0.2">
      <c r="A2" s="43"/>
      <c r="B2" s="43"/>
      <c r="C2" s="43"/>
      <c r="D2" s="43"/>
      <c r="E2" s="66"/>
      <c r="F2" s="66"/>
      <c r="G2" s="66"/>
      <c r="H2" s="66"/>
    </row>
    <row r="3" spans="1:8" ht="25.5" x14ac:dyDescent="0.2">
      <c r="A3" s="43"/>
      <c r="B3" s="43"/>
      <c r="C3" s="43"/>
      <c r="D3" s="43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43"/>
      <c r="B4" s="43"/>
      <c r="C4" s="43"/>
      <c r="D4" s="43"/>
      <c r="E4" s="5" t="s">
        <v>5</v>
      </c>
      <c r="F4" s="45"/>
      <c r="G4" s="45"/>
      <c r="H4" s="45"/>
    </row>
    <row r="5" spans="1:8" x14ac:dyDescent="0.2">
      <c r="A5" s="43"/>
      <c r="B5" s="43"/>
      <c r="C5" s="43"/>
      <c r="D5" s="43"/>
      <c r="E5" s="7" t="s">
        <v>6</v>
      </c>
      <c r="F5" s="8">
        <v>11984928000</v>
      </c>
      <c r="G5" s="8">
        <v>13210682000</v>
      </c>
      <c r="H5" s="8">
        <v>14598417000</v>
      </c>
    </row>
    <row r="6" spans="1:8" x14ac:dyDescent="0.2">
      <c r="A6" s="43"/>
      <c r="B6" s="43"/>
      <c r="C6" s="43"/>
      <c r="D6" s="43"/>
      <c r="E6" s="7" t="s">
        <v>7</v>
      </c>
      <c r="F6" s="8"/>
      <c r="G6" s="8"/>
      <c r="H6" s="8"/>
    </row>
    <row r="7" spans="1:8" ht="16.5" x14ac:dyDescent="0.3">
      <c r="A7" s="43"/>
      <c r="B7" s="43"/>
      <c r="C7" s="43"/>
      <c r="D7" s="43"/>
      <c r="E7" s="5" t="s">
        <v>8</v>
      </c>
      <c r="F7" s="9">
        <f>SUM(F8:F17)</f>
        <v>9261547000</v>
      </c>
      <c r="G7" s="9">
        <f>SUM(G8:G17)</f>
        <v>9449647000</v>
      </c>
      <c r="H7" s="9">
        <f>SUM(H8:H17)</f>
        <v>10011885000</v>
      </c>
    </row>
    <row r="8" spans="1:8" x14ac:dyDescent="0.2">
      <c r="A8" s="43"/>
      <c r="B8" s="43"/>
      <c r="C8" s="43"/>
      <c r="D8" s="43"/>
      <c r="E8" s="10" t="s">
        <v>9</v>
      </c>
      <c r="F8" s="11">
        <v>495040000</v>
      </c>
      <c r="G8" s="11">
        <v>501673000</v>
      </c>
      <c r="H8" s="11">
        <v>530140000</v>
      </c>
    </row>
    <row r="9" spans="1:8" x14ac:dyDescent="0.2">
      <c r="A9" s="43"/>
      <c r="B9" s="43"/>
      <c r="C9" s="43"/>
      <c r="D9" s="43"/>
      <c r="E9" s="10" t="s">
        <v>10</v>
      </c>
      <c r="F9" s="11">
        <v>5429606000</v>
      </c>
      <c r="G9" s="11">
        <v>5705572000</v>
      </c>
      <c r="H9" s="11">
        <v>6019499000</v>
      </c>
    </row>
    <row r="10" spans="1:8" x14ac:dyDescent="0.2">
      <c r="A10" s="43"/>
      <c r="B10" s="43"/>
      <c r="C10" s="43"/>
      <c r="D10" s="43"/>
      <c r="E10" s="10" t="s">
        <v>11</v>
      </c>
      <c r="F10" s="12">
        <v>2615770000</v>
      </c>
      <c r="G10" s="12">
        <v>2499026000</v>
      </c>
      <c r="H10" s="12">
        <v>2636474000</v>
      </c>
    </row>
    <row r="11" spans="1:8" x14ac:dyDescent="0.2">
      <c r="A11" s="43"/>
      <c r="B11" s="43"/>
      <c r="C11" s="43"/>
      <c r="D11" s="43"/>
      <c r="E11" s="10" t="s">
        <v>12</v>
      </c>
      <c r="F11" s="11">
        <v>166732000</v>
      </c>
      <c r="G11" s="11">
        <v>215482000</v>
      </c>
      <c r="H11" s="11">
        <v>204612000</v>
      </c>
    </row>
    <row r="12" spans="1:8" x14ac:dyDescent="0.2">
      <c r="A12" s="43"/>
      <c r="B12" s="43"/>
      <c r="C12" s="43"/>
      <c r="D12" s="43"/>
      <c r="E12" s="10" t="s">
        <v>13</v>
      </c>
      <c r="F12" s="12">
        <v>178966000</v>
      </c>
      <c r="G12" s="12">
        <v>177340000</v>
      </c>
      <c r="H12" s="12">
        <v>251200000</v>
      </c>
    </row>
    <row r="13" spans="1:8" x14ac:dyDescent="0.2">
      <c r="A13" s="43"/>
      <c r="B13" s="43"/>
      <c r="C13" s="43"/>
      <c r="D13" s="43"/>
      <c r="E13" s="10" t="s">
        <v>14</v>
      </c>
      <c r="F13" s="11">
        <v>5030000</v>
      </c>
      <c r="G13" s="11">
        <v>5328000</v>
      </c>
      <c r="H13" s="11">
        <v>5636000</v>
      </c>
    </row>
    <row r="14" spans="1:8" x14ac:dyDescent="0.2">
      <c r="A14" s="43"/>
      <c r="B14" s="43"/>
      <c r="C14" s="43"/>
      <c r="D14" s="43"/>
      <c r="E14" s="10" t="s">
        <v>15</v>
      </c>
      <c r="F14" s="11">
        <v>154086000</v>
      </c>
      <c r="G14" s="11">
        <v>160335000</v>
      </c>
      <c r="H14" s="11">
        <v>169264000</v>
      </c>
    </row>
    <row r="15" spans="1:8" x14ac:dyDescent="0.2">
      <c r="A15" s="43"/>
      <c r="B15" s="43"/>
      <c r="C15" s="43"/>
      <c r="D15" s="43"/>
      <c r="E15" s="10" t="s">
        <v>16</v>
      </c>
      <c r="F15" s="12"/>
      <c r="G15" s="12"/>
      <c r="H15" s="12"/>
    </row>
    <row r="16" spans="1:8" x14ac:dyDescent="0.2">
      <c r="A16" s="43"/>
      <c r="B16" s="43"/>
      <c r="C16" s="43"/>
      <c r="D16" s="43"/>
      <c r="E16" s="10" t="s">
        <v>17</v>
      </c>
      <c r="F16" s="11">
        <v>195000000</v>
      </c>
      <c r="G16" s="11">
        <v>184891000</v>
      </c>
      <c r="H16" s="11">
        <v>195060000</v>
      </c>
    </row>
    <row r="17" spans="1:8" x14ac:dyDescent="0.2">
      <c r="A17" s="43"/>
      <c r="B17" s="43"/>
      <c r="C17" s="43"/>
      <c r="D17" s="43"/>
      <c r="E17" s="10" t="s">
        <v>18</v>
      </c>
      <c r="F17" s="11">
        <v>21317000</v>
      </c>
      <c r="G17" s="11"/>
      <c r="H17" s="11"/>
    </row>
    <row r="18" spans="1:8" ht="16.5" x14ac:dyDescent="0.3">
      <c r="A18" s="43"/>
      <c r="B18" s="43"/>
      <c r="C18" s="43"/>
      <c r="D18" s="43"/>
      <c r="E18" s="5" t="s">
        <v>19</v>
      </c>
      <c r="F18" s="8">
        <f>SUM(F19:F27)</f>
        <v>167964000</v>
      </c>
      <c r="G18" s="8">
        <f>SUM(G19:G27)</f>
        <v>64145000</v>
      </c>
      <c r="H18" s="8">
        <f>SUM(H19:H27)</f>
        <v>66512000</v>
      </c>
    </row>
    <row r="19" spans="1:8" x14ac:dyDescent="0.2">
      <c r="A19" s="43"/>
      <c r="B19" s="43"/>
      <c r="C19" s="43"/>
      <c r="D19" s="43"/>
      <c r="E19" s="10" t="s">
        <v>20</v>
      </c>
      <c r="F19" s="12">
        <v>17970000</v>
      </c>
      <c r="G19" s="12">
        <v>17580000</v>
      </c>
      <c r="H19" s="12">
        <v>17512000</v>
      </c>
    </row>
    <row r="20" spans="1:8" x14ac:dyDescent="0.2">
      <c r="A20" s="43"/>
      <c r="B20" s="43"/>
      <c r="C20" s="43"/>
      <c r="D20" s="43"/>
      <c r="E20" s="10" t="s">
        <v>21</v>
      </c>
      <c r="F20" s="13"/>
      <c r="G20" s="13"/>
      <c r="H20" s="13"/>
    </row>
    <row r="21" spans="1:8" x14ac:dyDescent="0.2">
      <c r="A21" s="43"/>
      <c r="B21" s="43"/>
      <c r="C21" s="43"/>
      <c r="D21" s="43"/>
      <c r="E21" s="10" t="s">
        <v>22</v>
      </c>
      <c r="F21" s="11">
        <v>106794000</v>
      </c>
      <c r="G21" s="11"/>
      <c r="H21" s="11"/>
    </row>
    <row r="22" spans="1:8" x14ac:dyDescent="0.2">
      <c r="A22" s="43"/>
      <c r="B22" s="43"/>
      <c r="C22" s="43"/>
      <c r="D22" s="43"/>
      <c r="E22" s="10" t="s">
        <v>23</v>
      </c>
      <c r="F22" s="11">
        <v>7200000</v>
      </c>
      <c r="G22" s="11">
        <v>7500000</v>
      </c>
      <c r="H22" s="11">
        <v>8000000</v>
      </c>
    </row>
    <row r="23" spans="1:8" x14ac:dyDescent="0.2">
      <c r="A23" s="43"/>
      <c r="B23" s="43"/>
      <c r="C23" s="43"/>
      <c r="D23" s="43"/>
      <c r="E23" s="10"/>
      <c r="F23" s="12"/>
      <c r="G23" s="12"/>
      <c r="H23" s="12"/>
    </row>
    <row r="24" spans="1:8" x14ac:dyDescent="0.2">
      <c r="A24" s="43"/>
      <c r="B24" s="43"/>
      <c r="C24" s="43"/>
      <c r="D24" s="43"/>
      <c r="E24" s="10" t="s">
        <v>24</v>
      </c>
      <c r="F24" s="11">
        <v>36000000</v>
      </c>
      <c r="G24" s="11">
        <v>39065000</v>
      </c>
      <c r="H24" s="11">
        <v>41000000</v>
      </c>
    </row>
    <row r="25" spans="1:8" x14ac:dyDescent="0.2">
      <c r="A25" s="43"/>
      <c r="B25" s="43"/>
      <c r="C25" s="43"/>
      <c r="D25" s="43"/>
      <c r="E25" s="10" t="s">
        <v>25</v>
      </c>
      <c r="F25" s="11"/>
      <c r="G25" s="11"/>
      <c r="H25" s="11"/>
    </row>
    <row r="26" spans="1:8" x14ac:dyDescent="0.2">
      <c r="A26" s="43"/>
      <c r="B26" s="43"/>
      <c r="C26" s="43"/>
      <c r="D26" s="43"/>
      <c r="E26" s="10" t="s">
        <v>26</v>
      </c>
      <c r="F26" s="12"/>
      <c r="G26" s="12"/>
      <c r="H26" s="12"/>
    </row>
    <row r="27" spans="1:8" x14ac:dyDescent="0.2">
      <c r="A27" s="43"/>
      <c r="B27" s="43"/>
      <c r="C27" s="43"/>
      <c r="D27" s="43"/>
      <c r="E27" s="10" t="s">
        <v>27</v>
      </c>
      <c r="F27" s="11"/>
      <c r="G27" s="11"/>
      <c r="H27" s="11"/>
    </row>
    <row r="28" spans="1:8" ht="16.5" x14ac:dyDescent="0.3">
      <c r="A28" s="43"/>
      <c r="B28" s="43"/>
      <c r="C28" s="43"/>
      <c r="D28" s="43"/>
      <c r="E28" s="14" t="s">
        <v>28</v>
      </c>
      <c r="F28" s="15">
        <f>+F5+F6+F7+F18</f>
        <v>21414439000</v>
      </c>
      <c r="G28" s="15">
        <f>+G5+G6+G7+G18</f>
        <v>22724474000</v>
      </c>
      <c r="H28" s="15">
        <f>+H5+H6+H7+H18</f>
        <v>24676814000</v>
      </c>
    </row>
    <row r="29" spans="1:8" ht="16.5" x14ac:dyDescent="0.3">
      <c r="A29" s="43"/>
      <c r="B29" s="43"/>
      <c r="C29" s="43"/>
      <c r="D29" s="43"/>
      <c r="E29" s="5" t="s">
        <v>29</v>
      </c>
      <c r="F29" s="16"/>
      <c r="G29" s="16"/>
      <c r="H29" s="16"/>
    </row>
    <row r="30" spans="1:8" ht="16.5" x14ac:dyDescent="0.3">
      <c r="A30" s="43"/>
      <c r="B30" s="43"/>
      <c r="C30" s="43"/>
      <c r="D30" s="43"/>
      <c r="E30" s="5" t="s">
        <v>30</v>
      </c>
      <c r="F30" s="8">
        <f>SUM(F31:F36)</f>
        <v>539597000</v>
      </c>
      <c r="G30" s="8">
        <f>SUM(G31:G36)</f>
        <v>707648000</v>
      </c>
      <c r="H30" s="8">
        <f>SUM(H31:H36)</f>
        <v>735037000</v>
      </c>
    </row>
    <row r="31" spans="1:8" x14ac:dyDescent="0.2">
      <c r="A31" s="43"/>
      <c r="B31" s="43"/>
      <c r="C31" s="43"/>
      <c r="D31" s="43"/>
      <c r="E31" s="10" t="s">
        <v>16</v>
      </c>
      <c r="F31" s="11">
        <v>328299000</v>
      </c>
      <c r="G31" s="11">
        <v>644051000</v>
      </c>
      <c r="H31" s="11">
        <v>668924000</v>
      </c>
    </row>
    <row r="32" spans="1:8" x14ac:dyDescent="0.2">
      <c r="A32" s="43"/>
      <c r="B32" s="43"/>
      <c r="C32" s="43"/>
      <c r="D32" s="43"/>
      <c r="E32" s="10" t="s">
        <v>31</v>
      </c>
      <c r="F32" s="11">
        <v>190352000</v>
      </c>
      <c r="G32" s="11">
        <v>42431000</v>
      </c>
      <c r="H32" s="11">
        <v>44763000</v>
      </c>
    </row>
    <row r="33" spans="1:8" x14ac:dyDescent="0.2">
      <c r="A33" s="43"/>
      <c r="B33" s="43"/>
      <c r="C33" s="43"/>
      <c r="D33" s="43"/>
      <c r="E33" s="10" t="s">
        <v>32</v>
      </c>
      <c r="F33" s="11">
        <v>20946000</v>
      </c>
      <c r="G33" s="11">
        <v>21166000</v>
      </c>
      <c r="H33" s="11">
        <v>21350000</v>
      </c>
    </row>
    <row r="34" spans="1:8" x14ac:dyDescent="0.2">
      <c r="A34" s="43"/>
      <c r="B34" s="43"/>
      <c r="C34" s="43"/>
      <c r="D34" s="43"/>
      <c r="E34" s="10" t="s">
        <v>33</v>
      </c>
      <c r="F34" s="11"/>
      <c r="G34" s="11"/>
      <c r="H34" s="11"/>
    </row>
    <row r="35" spans="1:8" x14ac:dyDescent="0.2">
      <c r="A35" s="43"/>
      <c r="B35" s="43"/>
      <c r="C35" s="43"/>
      <c r="D35" s="43"/>
      <c r="E35" s="10" t="s">
        <v>17</v>
      </c>
      <c r="F35" s="11"/>
      <c r="G35" s="11"/>
      <c r="H35" s="11"/>
    </row>
    <row r="36" spans="1:8" x14ac:dyDescent="0.2">
      <c r="A36" s="43"/>
      <c r="B36" s="43"/>
      <c r="C36" s="43"/>
      <c r="D36" s="43"/>
      <c r="E36" s="10" t="s">
        <v>34</v>
      </c>
      <c r="F36" s="11"/>
      <c r="G36" s="11"/>
      <c r="H36" s="11"/>
    </row>
    <row r="37" spans="1:8" ht="16.5" x14ac:dyDescent="0.3">
      <c r="A37" s="43"/>
      <c r="B37" s="43"/>
      <c r="C37" s="43"/>
      <c r="D37" s="43"/>
      <c r="E37" s="5" t="s">
        <v>19</v>
      </c>
      <c r="F37" s="8">
        <f>SUM(F38:F38)</f>
        <v>7200000</v>
      </c>
      <c r="G37" s="8">
        <f>SUM(G38:G38)</f>
        <v>8450000</v>
      </c>
      <c r="H37" s="8">
        <f>SUM(H38:H38)</f>
        <v>4500000</v>
      </c>
    </row>
    <row r="38" spans="1:8" x14ac:dyDescent="0.2">
      <c r="A38" s="43"/>
      <c r="B38" s="43"/>
      <c r="C38" s="43"/>
      <c r="D38" s="43"/>
      <c r="E38" s="10" t="s">
        <v>21</v>
      </c>
      <c r="F38" s="12">
        <v>7200000</v>
      </c>
      <c r="G38" s="12">
        <v>8450000</v>
      </c>
      <c r="H38" s="12">
        <v>4500000</v>
      </c>
    </row>
    <row r="39" spans="1:8" ht="16.5" x14ac:dyDescent="0.3">
      <c r="A39" s="43"/>
      <c r="B39" s="43"/>
      <c r="C39" s="43"/>
      <c r="D39" s="43"/>
      <c r="E39" s="14" t="s">
        <v>35</v>
      </c>
      <c r="F39" s="17">
        <f>+F30+F37</f>
        <v>546797000</v>
      </c>
      <c r="G39" s="17">
        <f>+G30+G37</f>
        <v>716098000</v>
      </c>
      <c r="H39" s="17">
        <f>+H30+H37</f>
        <v>739537000</v>
      </c>
    </row>
    <row r="40" spans="1:8" ht="16.5" x14ac:dyDescent="0.3">
      <c r="A40" s="43"/>
      <c r="B40" s="43"/>
      <c r="C40" s="43"/>
      <c r="D40" s="43"/>
      <c r="E40" s="18" t="s">
        <v>36</v>
      </c>
      <c r="F40" s="19">
        <f>+F28+F39</f>
        <v>21961236000</v>
      </c>
      <c r="G40" s="19">
        <f>+G28+G39</f>
        <v>23440572000</v>
      </c>
      <c r="H40" s="19">
        <f>+H28+H39</f>
        <v>25416351000</v>
      </c>
    </row>
    <row r="41" spans="1:8" x14ac:dyDescent="0.2">
      <c r="A41" s="43"/>
      <c r="B41" s="43"/>
      <c r="C41" s="43"/>
      <c r="D41" s="43"/>
      <c r="E41" s="20"/>
      <c r="F41" s="21"/>
      <c r="G41" s="21"/>
      <c r="H41" s="21"/>
    </row>
    <row r="42" spans="1:8" x14ac:dyDescent="0.2">
      <c r="A42" s="43"/>
      <c r="B42" s="43"/>
      <c r="C42" s="43"/>
      <c r="D42" s="43"/>
      <c r="E42" s="20"/>
      <c r="F42" s="21"/>
      <c r="G42" s="21"/>
      <c r="H42" s="21"/>
    </row>
    <row r="43" spans="1:8" x14ac:dyDescent="0.2">
      <c r="A43" s="43"/>
      <c r="B43" s="43"/>
      <c r="C43" s="43"/>
      <c r="D43" s="43"/>
      <c r="E43" s="22" t="s">
        <v>37</v>
      </c>
      <c r="F43" s="8"/>
      <c r="G43" s="8"/>
      <c r="H43" s="8"/>
    </row>
    <row r="44" spans="1:8" x14ac:dyDescent="0.2">
      <c r="A44" s="43"/>
      <c r="B44" s="43"/>
      <c r="C44" s="43"/>
      <c r="D44" s="43"/>
      <c r="E44" s="23"/>
      <c r="F44" s="24"/>
      <c r="G44" s="24"/>
      <c r="H44" s="24"/>
    </row>
    <row r="45" spans="1:8" x14ac:dyDescent="0.2">
      <c r="A45" s="43"/>
      <c r="B45" s="43"/>
      <c r="C45" s="43"/>
      <c r="D45" s="43"/>
      <c r="E45" s="22" t="s">
        <v>38</v>
      </c>
      <c r="F45" s="9">
        <f>SUM(F47+F53+F59+F65+F71)</f>
        <v>994242000</v>
      </c>
      <c r="G45" s="9">
        <f t="shared" ref="G45:H45" si="0">SUM(G47+G53+G59+G65+G71)</f>
        <v>980652000</v>
      </c>
      <c r="H45" s="9">
        <f t="shared" si="0"/>
        <v>1036091000</v>
      </c>
    </row>
    <row r="46" spans="1:8" x14ac:dyDescent="0.2">
      <c r="A46" s="43"/>
      <c r="B46" s="43"/>
      <c r="C46" s="43"/>
      <c r="D46" s="43"/>
      <c r="E46" s="25" t="s">
        <v>39</v>
      </c>
      <c r="F46" s="8"/>
      <c r="G46" s="8"/>
      <c r="H46" s="8"/>
    </row>
    <row r="47" spans="1:8" x14ac:dyDescent="0.2">
      <c r="A47" s="43"/>
      <c r="B47" s="43"/>
      <c r="C47" s="43"/>
      <c r="D47" s="43"/>
      <c r="E47" s="22" t="s">
        <v>108</v>
      </c>
      <c r="F47" s="8">
        <f>SUM(F48:F51)</f>
        <v>783270000</v>
      </c>
      <c r="G47" s="8">
        <f>SUM(G48:G51)</f>
        <v>827237000</v>
      </c>
      <c r="H47" s="8">
        <f>SUM(H48:H51)</f>
        <v>875362000</v>
      </c>
    </row>
    <row r="48" spans="1:8" x14ac:dyDescent="0.2">
      <c r="A48" s="43"/>
      <c r="B48" s="43"/>
      <c r="C48" s="43"/>
      <c r="D48" s="43"/>
      <c r="E48" s="26" t="s">
        <v>109</v>
      </c>
      <c r="F48" s="27">
        <f>SUM('[3]EKU:DC48'!F48)</f>
        <v>316463000</v>
      </c>
      <c r="G48" s="28">
        <f>SUM('[3]EKU:DC48'!G48)</f>
        <v>334186000</v>
      </c>
      <c r="H48" s="29">
        <f>SUM('[3]EKU:DC48'!H48)</f>
        <v>354569000</v>
      </c>
    </row>
    <row r="49" spans="1:8" x14ac:dyDescent="0.2">
      <c r="A49" s="43"/>
      <c r="B49" s="43"/>
      <c r="C49" s="43"/>
      <c r="D49" s="43"/>
      <c r="E49" s="26" t="s">
        <v>110</v>
      </c>
      <c r="F49" s="30">
        <f>SUM('[3]EKU:DC48'!F49)</f>
        <v>399795000</v>
      </c>
      <c r="G49" s="11">
        <f>SUM('[3]EKU:DC48'!G49)</f>
        <v>422152000</v>
      </c>
      <c r="H49" s="31">
        <f>SUM('[3]EKU:DC48'!H49)</f>
        <v>446640000</v>
      </c>
    </row>
    <row r="50" spans="1:8" x14ac:dyDescent="0.2">
      <c r="A50" s="43"/>
      <c r="B50" s="43"/>
      <c r="C50" s="43"/>
      <c r="D50" s="43"/>
      <c r="E50" s="26" t="s">
        <v>53</v>
      </c>
      <c r="F50" s="30">
        <f>SUM('[3]EKU:DC48'!F50)</f>
        <v>67012000</v>
      </c>
      <c r="G50" s="11">
        <f>SUM('[3]EKU:DC48'!G50)</f>
        <v>70899000</v>
      </c>
      <c r="H50" s="31">
        <f>SUM('[3]EKU:DC48'!H50)</f>
        <v>74153000</v>
      </c>
    </row>
    <row r="51" spans="1:8" x14ac:dyDescent="0.2">
      <c r="A51" s="43"/>
      <c r="B51" s="43"/>
      <c r="C51" s="43"/>
      <c r="D51" s="43"/>
      <c r="E51" s="26"/>
      <c r="F51" s="32"/>
      <c r="G51" s="33">
        <f>SUM('[3]EKU:DC48'!G51)</f>
        <v>0</v>
      </c>
      <c r="H51" s="34">
        <f>SUM('[3]EKU:DC48'!H51)</f>
        <v>0</v>
      </c>
    </row>
    <row r="52" spans="1:8" x14ac:dyDescent="0.2">
      <c r="A52" s="43"/>
      <c r="B52" s="43"/>
      <c r="C52" s="43"/>
      <c r="D52" s="43"/>
      <c r="E52" s="35"/>
      <c r="F52" s="36"/>
      <c r="G52" s="36"/>
      <c r="H52" s="36"/>
    </row>
    <row r="53" spans="1:8" x14ac:dyDescent="0.2">
      <c r="A53" s="43"/>
      <c r="B53" s="43"/>
      <c r="C53" s="43"/>
      <c r="D53" s="43"/>
      <c r="E53" s="22" t="s">
        <v>111</v>
      </c>
      <c r="F53" s="8">
        <f>SUM(F54:F57)</f>
        <v>60374000</v>
      </c>
      <c r="G53" s="8">
        <f>SUM(G54:G57)</f>
        <v>0</v>
      </c>
      <c r="H53" s="8">
        <f>SUM(H54:H57)</f>
        <v>0</v>
      </c>
    </row>
    <row r="54" spans="1:8" x14ac:dyDescent="0.2">
      <c r="A54" s="43"/>
      <c r="B54" s="43"/>
      <c r="C54" s="43"/>
      <c r="D54" s="43"/>
      <c r="E54" s="26" t="s">
        <v>112</v>
      </c>
      <c r="F54" s="27">
        <f>SUM('[3]EKU:DC48'!F54)</f>
        <v>60374000</v>
      </c>
      <c r="G54" s="28">
        <f>SUM('[3]EKU:DC48'!G54)</f>
        <v>0</v>
      </c>
      <c r="H54" s="29">
        <f>SUM('[3]EKU:DC48'!H54)</f>
        <v>0</v>
      </c>
    </row>
    <row r="55" spans="1:8" x14ac:dyDescent="0.2">
      <c r="A55" s="43"/>
      <c r="B55" s="43"/>
      <c r="C55" s="43"/>
      <c r="D55" s="43"/>
      <c r="E55" s="26"/>
      <c r="F55" s="30"/>
      <c r="G55" s="11"/>
      <c r="H55" s="31"/>
    </row>
    <row r="56" spans="1:8" x14ac:dyDescent="0.2">
      <c r="A56" s="43"/>
      <c r="B56" s="43"/>
      <c r="C56" s="43"/>
      <c r="D56" s="43"/>
      <c r="E56" s="26"/>
      <c r="F56" s="30"/>
      <c r="G56" s="11"/>
      <c r="H56" s="31"/>
    </row>
    <row r="57" spans="1:8" x14ac:dyDescent="0.2">
      <c r="A57" s="43"/>
      <c r="B57" s="43"/>
      <c r="C57" s="43"/>
      <c r="D57" s="43"/>
      <c r="E57" s="26"/>
      <c r="F57" s="32"/>
      <c r="G57" s="33"/>
      <c r="H57" s="34"/>
    </row>
    <row r="58" spans="1:8" x14ac:dyDescent="0.2">
      <c r="A58" s="43"/>
      <c r="B58" s="43"/>
      <c r="C58" s="43"/>
      <c r="D58" s="43"/>
      <c r="E58" s="35"/>
      <c r="F58" s="36"/>
      <c r="G58" s="36"/>
      <c r="H58" s="36"/>
    </row>
    <row r="59" spans="1:8" x14ac:dyDescent="0.2">
      <c r="A59" s="43"/>
      <c r="B59" s="43"/>
      <c r="C59" s="43"/>
      <c r="D59" s="43"/>
      <c r="E59" s="22" t="s">
        <v>113</v>
      </c>
      <c r="F59" s="8">
        <f>SUM(F60:F63)</f>
        <v>7000000</v>
      </c>
      <c r="G59" s="8">
        <f>SUM(G60:G63)</f>
        <v>5000000</v>
      </c>
      <c r="H59" s="8">
        <f>SUM(H60:H63)</f>
        <v>5275000</v>
      </c>
    </row>
    <row r="60" spans="1:8" x14ac:dyDescent="0.2">
      <c r="A60" s="43"/>
      <c r="B60" s="43"/>
      <c r="C60" s="43"/>
      <c r="D60" s="43"/>
      <c r="E60" s="26" t="s">
        <v>114</v>
      </c>
      <c r="F60" s="27">
        <f>SUM('[3]EKU:DC48'!F60)</f>
        <v>3000000</v>
      </c>
      <c r="G60" s="28">
        <f>SUM('[3]EKU:DC48'!G60)</f>
        <v>3000000</v>
      </c>
      <c r="H60" s="29">
        <f>SUM('[3]EKU:DC48'!H60)</f>
        <v>3165000</v>
      </c>
    </row>
    <row r="61" spans="1:8" x14ac:dyDescent="0.2">
      <c r="A61" s="43"/>
      <c r="B61" s="43"/>
      <c r="C61" s="43"/>
      <c r="D61" s="43"/>
      <c r="E61" s="26" t="s">
        <v>115</v>
      </c>
      <c r="F61" s="30">
        <f>SUM('[3]EKU:DC48'!F61)</f>
        <v>2000000</v>
      </c>
      <c r="G61" s="11">
        <f>SUM('[3]EKU:DC48'!G61)</f>
        <v>2000000</v>
      </c>
      <c r="H61" s="31">
        <f>SUM('[3]EKU:DC48'!H61)</f>
        <v>2110000</v>
      </c>
    </row>
    <row r="62" spans="1:8" x14ac:dyDescent="0.2">
      <c r="A62" s="43"/>
      <c r="B62" s="43"/>
      <c r="C62" s="43"/>
      <c r="D62" s="43"/>
      <c r="E62" s="26" t="s">
        <v>116</v>
      </c>
      <c r="F62" s="30">
        <f>SUM('[3]EKU:DC48'!F62)</f>
        <v>2000000</v>
      </c>
      <c r="G62" s="11">
        <f>SUM('[3]EKU:DC48'!G62)</f>
        <v>0</v>
      </c>
      <c r="H62" s="31">
        <f>SUM('[3]EKU:DC48'!H62)</f>
        <v>0</v>
      </c>
    </row>
    <row r="63" spans="1:8" x14ac:dyDescent="0.2">
      <c r="A63" s="43"/>
      <c r="B63" s="43"/>
      <c r="C63" s="43"/>
      <c r="D63" s="43"/>
      <c r="E63" s="26"/>
      <c r="F63" s="32"/>
      <c r="G63" s="33"/>
      <c r="H63" s="34"/>
    </row>
    <row r="64" spans="1:8" x14ac:dyDescent="0.2">
      <c r="A64" s="43"/>
      <c r="B64" s="43"/>
      <c r="C64" s="43"/>
      <c r="D64" s="43"/>
      <c r="E64" s="35"/>
      <c r="F64" s="36"/>
      <c r="G64" s="36"/>
      <c r="H64" s="36"/>
    </row>
    <row r="65" spans="1:8" x14ac:dyDescent="0.2">
      <c r="A65" s="43"/>
      <c r="B65" s="43"/>
      <c r="C65" s="43"/>
      <c r="D65" s="43"/>
      <c r="E65" s="22" t="s">
        <v>117</v>
      </c>
      <c r="F65" s="8">
        <f>SUM(F66:F69)</f>
        <v>4000000</v>
      </c>
      <c r="G65" s="8">
        <f>SUM(G66:G69)</f>
        <v>0</v>
      </c>
      <c r="H65" s="8">
        <f>SUM(H66:H69)</f>
        <v>0</v>
      </c>
    </row>
    <row r="66" spans="1:8" x14ac:dyDescent="0.2">
      <c r="A66" s="43"/>
      <c r="B66" s="43"/>
      <c r="C66" s="43"/>
      <c r="D66" s="43"/>
      <c r="E66" s="26" t="s">
        <v>118</v>
      </c>
      <c r="F66" s="27">
        <f>SUM('[3]EKU:DC48'!F66)</f>
        <v>4000000</v>
      </c>
      <c r="G66" s="28">
        <f>SUM('[3]EKU:DC48'!G66)</f>
        <v>0</v>
      </c>
      <c r="H66" s="29">
        <f>SUM('[3]EKU:DC48'!H66)</f>
        <v>0</v>
      </c>
    </row>
    <row r="67" spans="1:8" x14ac:dyDescent="0.2">
      <c r="A67" s="43"/>
      <c r="B67" s="43"/>
      <c r="C67" s="43"/>
      <c r="D67" s="43"/>
      <c r="E67" s="26"/>
      <c r="F67" s="30"/>
      <c r="G67" s="11"/>
      <c r="H67" s="31"/>
    </row>
    <row r="68" spans="1:8" x14ac:dyDescent="0.2">
      <c r="A68" s="43"/>
      <c r="B68" s="43"/>
      <c r="C68" s="43"/>
      <c r="D68" s="43"/>
      <c r="E68" s="26"/>
      <c r="F68" s="30"/>
      <c r="G68" s="11"/>
      <c r="H68" s="31"/>
    </row>
    <row r="69" spans="1:8" x14ac:dyDescent="0.2">
      <c r="A69" s="43"/>
      <c r="B69" s="43"/>
      <c r="C69" s="43"/>
      <c r="D69" s="43"/>
      <c r="E69" s="26"/>
      <c r="F69" s="32"/>
      <c r="G69" s="33"/>
      <c r="H69" s="34"/>
    </row>
    <row r="70" spans="1:8" x14ac:dyDescent="0.2">
      <c r="A70" s="43"/>
      <c r="B70" s="43"/>
      <c r="C70" s="43"/>
      <c r="D70" s="43"/>
      <c r="E70" s="35"/>
      <c r="F70" s="36"/>
      <c r="G70" s="36"/>
      <c r="H70" s="36"/>
    </row>
    <row r="71" spans="1:8" x14ac:dyDescent="0.2">
      <c r="A71" s="43"/>
      <c r="B71" s="43"/>
      <c r="C71" s="43"/>
      <c r="D71" s="43"/>
      <c r="E71" s="22" t="s">
        <v>119</v>
      </c>
      <c r="F71" s="8">
        <f>SUM(F72:F75)</f>
        <v>139598000</v>
      </c>
      <c r="G71" s="8">
        <f>SUM(G72:G75)</f>
        <v>148415000</v>
      </c>
      <c r="H71" s="8">
        <f>SUM(H72:H75)</f>
        <v>155454000</v>
      </c>
    </row>
    <row r="72" spans="1:8" x14ac:dyDescent="0.2">
      <c r="A72" s="43"/>
      <c r="B72" s="43"/>
      <c r="C72" s="43"/>
      <c r="D72" s="43"/>
      <c r="E72" s="26" t="s">
        <v>120</v>
      </c>
      <c r="F72" s="27">
        <f>SUM('[3]EKU:DC48'!F72)</f>
        <v>106720000</v>
      </c>
      <c r="G72" s="28">
        <f>SUM('[3]EKU:DC48'!G72)</f>
        <v>111300000</v>
      </c>
      <c r="H72" s="29">
        <f>SUM('[3]EKU:DC48'!H72)</f>
        <v>116300000</v>
      </c>
    </row>
    <row r="73" spans="1:8" x14ac:dyDescent="0.2">
      <c r="A73" s="43"/>
      <c r="B73" s="43"/>
      <c r="C73" s="43"/>
      <c r="D73" s="43"/>
      <c r="E73" s="26" t="s">
        <v>121</v>
      </c>
      <c r="F73" s="30">
        <f>SUM('[3]EKU:DC48'!F73)</f>
        <v>30500000</v>
      </c>
      <c r="G73" s="11">
        <f>SUM('[3]EKU:DC48'!G73)</f>
        <v>34600000</v>
      </c>
      <c r="H73" s="31">
        <f>SUM('[3]EKU:DC48'!H73)</f>
        <v>36500000</v>
      </c>
    </row>
    <row r="74" spans="1:8" x14ac:dyDescent="0.2">
      <c r="A74" s="43"/>
      <c r="B74" s="43"/>
      <c r="C74" s="43"/>
      <c r="D74" s="43"/>
      <c r="E74" s="26" t="s">
        <v>122</v>
      </c>
      <c r="F74" s="30">
        <f>SUM('[3]EKU:DC48'!F74)</f>
        <v>2378000</v>
      </c>
      <c r="G74" s="11">
        <f>SUM('[3]EKU:DC48'!G74)</f>
        <v>2515000</v>
      </c>
      <c r="H74" s="31">
        <f>SUM('[3]EKU:DC48'!H74)</f>
        <v>2654000</v>
      </c>
    </row>
    <row r="75" spans="1:8" x14ac:dyDescent="0.2">
      <c r="A75" s="43"/>
      <c r="B75" s="43"/>
      <c r="C75" s="43"/>
      <c r="D75" s="43"/>
      <c r="E75" s="26"/>
      <c r="F75" s="32"/>
      <c r="G75" s="33"/>
      <c r="H75" s="34"/>
    </row>
    <row r="76" spans="1:8" x14ac:dyDescent="0.2">
      <c r="A76" s="43"/>
      <c r="B76" s="43"/>
      <c r="C76" s="43"/>
      <c r="D76" s="43"/>
      <c r="E76" s="37"/>
      <c r="F76" s="38"/>
      <c r="G76" s="38"/>
      <c r="H76" s="38"/>
    </row>
    <row r="77" spans="1:8" x14ac:dyDescent="0.2">
      <c r="E77" s="61" t="s">
        <v>44</v>
      </c>
      <c r="F77" s="17">
        <f>SUM(F45)</f>
        <v>994242000</v>
      </c>
      <c r="G77" s="17">
        <f t="shared" ref="G77:H77" si="1">SUM(G45)</f>
        <v>980652000</v>
      </c>
      <c r="H77" s="17">
        <f t="shared" si="1"/>
        <v>1036091000</v>
      </c>
    </row>
    <row r="78" spans="1:8" x14ac:dyDescent="0.2">
      <c r="F78" s="58"/>
      <c r="G78" s="58"/>
      <c r="H78" s="62"/>
    </row>
    <row r="79" spans="1:8" x14ac:dyDescent="0.2">
      <c r="F79" s="58"/>
      <c r="G79" s="58"/>
      <c r="H79" s="58"/>
    </row>
    <row r="80" spans="1:8" x14ac:dyDescent="0.2">
      <c r="F80" s="58"/>
      <c r="G80" s="58"/>
      <c r="H80" s="58"/>
    </row>
    <row r="81" spans="6:8" x14ac:dyDescent="0.2">
      <c r="F81" s="58"/>
      <c r="G81" s="58"/>
      <c r="H81" s="58"/>
    </row>
    <row r="82" spans="6:8" x14ac:dyDescent="0.2">
      <c r="F82" s="58"/>
      <c r="G82" s="58"/>
      <c r="H82" s="58"/>
    </row>
    <row r="83" spans="6:8" x14ac:dyDescent="0.2">
      <c r="F83" s="58"/>
      <c r="G83" s="58"/>
      <c r="H83" s="58"/>
    </row>
    <row r="84" spans="6:8" x14ac:dyDescent="0.2">
      <c r="F84" s="58"/>
      <c r="G84" s="58"/>
      <c r="H84" s="58"/>
    </row>
    <row r="85" spans="6:8" x14ac:dyDescent="0.2">
      <c r="F85" s="58"/>
      <c r="G85" s="58"/>
      <c r="H85" s="58"/>
    </row>
    <row r="86" spans="6:8" x14ac:dyDescent="0.2">
      <c r="F86" s="58"/>
      <c r="G86" s="58"/>
      <c r="H86" s="58"/>
    </row>
    <row r="87" spans="6:8" x14ac:dyDescent="0.2">
      <c r="F87" s="58"/>
      <c r="G87" s="58"/>
      <c r="H87" s="58"/>
    </row>
    <row r="88" spans="6:8" x14ac:dyDescent="0.2">
      <c r="F88" s="58"/>
      <c r="G88" s="58"/>
      <c r="H88" s="58"/>
    </row>
    <row r="89" spans="6:8" x14ac:dyDescent="0.2">
      <c r="F89" s="58"/>
      <c r="G89" s="58"/>
      <c r="H89" s="58"/>
    </row>
    <row r="90" spans="6:8" x14ac:dyDescent="0.2">
      <c r="F90" s="58"/>
      <c r="G90" s="58"/>
      <c r="H90" s="58"/>
    </row>
    <row r="91" spans="6:8" x14ac:dyDescent="0.2">
      <c r="F91" s="58"/>
      <c r="G91" s="58"/>
      <c r="H91" s="58"/>
    </row>
    <row r="92" spans="6:8" x14ac:dyDescent="0.2">
      <c r="F92" s="58"/>
      <c r="G92" s="58"/>
      <c r="H92" s="58"/>
    </row>
    <row r="93" spans="6:8" x14ac:dyDescent="0.2">
      <c r="F93" s="58"/>
      <c r="G93" s="58"/>
      <c r="H93" s="58"/>
    </row>
    <row r="94" spans="6:8" x14ac:dyDescent="0.2">
      <c r="F94" s="58"/>
      <c r="G94" s="58"/>
      <c r="H94" s="58"/>
    </row>
    <row r="95" spans="6:8" x14ac:dyDescent="0.2">
      <c r="F95" s="58"/>
      <c r="G95" s="58"/>
      <c r="H95" s="58"/>
    </row>
    <row r="96" spans="6:8" x14ac:dyDescent="0.2">
      <c r="F96" s="58"/>
      <c r="G96" s="58"/>
      <c r="H96" s="58"/>
    </row>
    <row r="97" spans="6:8" x14ac:dyDescent="0.2">
      <c r="F97" s="58"/>
      <c r="G97" s="58"/>
      <c r="H97" s="58"/>
    </row>
    <row r="98" spans="6:8" x14ac:dyDescent="0.2">
      <c r="F98" s="58"/>
      <c r="G98" s="58"/>
      <c r="H98" s="58"/>
    </row>
    <row r="99" spans="6:8" x14ac:dyDescent="0.2">
      <c r="F99" s="58"/>
      <c r="G99" s="58"/>
      <c r="H99" s="58"/>
    </row>
    <row r="100" spans="6:8" x14ac:dyDescent="0.2">
      <c r="F100" s="58"/>
      <c r="G100" s="58"/>
      <c r="H100" s="58"/>
    </row>
    <row r="101" spans="6:8" x14ac:dyDescent="0.2">
      <c r="F101" s="58"/>
      <c r="G101" s="58"/>
      <c r="H101" s="58"/>
    </row>
    <row r="102" spans="6:8" x14ac:dyDescent="0.2">
      <c r="F102" s="58"/>
      <c r="G102" s="58"/>
      <c r="H102" s="58"/>
    </row>
    <row r="103" spans="6:8" x14ac:dyDescent="0.2">
      <c r="F103" s="58"/>
      <c r="G103" s="58"/>
      <c r="H103" s="58"/>
    </row>
    <row r="104" spans="6:8" x14ac:dyDescent="0.2">
      <c r="F104" s="58"/>
      <c r="G104" s="58"/>
      <c r="H104" s="58"/>
    </row>
    <row r="105" spans="6:8" x14ac:dyDescent="0.2">
      <c r="F105" s="58"/>
      <c r="G105" s="58"/>
      <c r="H105" s="58"/>
    </row>
    <row r="106" spans="6:8" x14ac:dyDescent="0.2">
      <c r="F106" s="58"/>
      <c r="G106" s="58"/>
      <c r="H106" s="58"/>
    </row>
    <row r="107" spans="6:8" x14ac:dyDescent="0.2">
      <c r="F107" s="58"/>
      <c r="G107" s="58"/>
      <c r="H107" s="58"/>
    </row>
    <row r="108" spans="6:8" x14ac:dyDescent="0.2">
      <c r="F108" s="58"/>
      <c r="G108" s="58"/>
      <c r="H108" s="58"/>
    </row>
    <row r="109" spans="6:8" x14ac:dyDescent="0.2">
      <c r="F109" s="58"/>
      <c r="G109" s="58"/>
      <c r="H109" s="58"/>
    </row>
    <row r="110" spans="6:8" x14ac:dyDescent="0.2">
      <c r="F110" s="58"/>
      <c r="G110" s="58"/>
      <c r="H110" s="58"/>
    </row>
    <row r="111" spans="6:8" x14ac:dyDescent="0.2">
      <c r="F111" s="58"/>
      <c r="G111" s="58"/>
      <c r="H111" s="58"/>
    </row>
    <row r="112" spans="6:8" x14ac:dyDescent="0.2">
      <c r="F112" s="58"/>
      <c r="G112" s="58"/>
      <c r="H112" s="58"/>
    </row>
    <row r="113" spans="6:8" x14ac:dyDescent="0.2">
      <c r="F113" s="58"/>
      <c r="G113" s="58"/>
      <c r="H113" s="58"/>
    </row>
    <row r="114" spans="6:8" x14ac:dyDescent="0.2">
      <c r="F114" s="58"/>
      <c r="G114" s="58"/>
      <c r="H114" s="58"/>
    </row>
    <row r="115" spans="6:8" x14ac:dyDescent="0.2">
      <c r="F115" s="58"/>
      <c r="G115" s="58"/>
      <c r="H115" s="58"/>
    </row>
    <row r="116" spans="6:8" x14ac:dyDescent="0.2">
      <c r="F116" s="58"/>
      <c r="G116" s="58"/>
      <c r="H116" s="58"/>
    </row>
    <row r="117" spans="6:8" x14ac:dyDescent="0.2">
      <c r="F117" s="58"/>
      <c r="G117" s="58"/>
      <c r="H117" s="58"/>
    </row>
    <row r="118" spans="6:8" x14ac:dyDescent="0.2">
      <c r="F118" s="58"/>
      <c r="G118" s="58"/>
      <c r="H118" s="58"/>
    </row>
    <row r="119" spans="6:8" x14ac:dyDescent="0.2">
      <c r="F119" s="58"/>
      <c r="G119" s="58"/>
      <c r="H119" s="58"/>
    </row>
    <row r="120" spans="6:8" x14ac:dyDescent="0.2">
      <c r="F120" s="58"/>
      <c r="G120" s="58"/>
      <c r="H120" s="58"/>
    </row>
    <row r="121" spans="6:8" x14ac:dyDescent="0.2">
      <c r="F121" s="58"/>
      <c r="G121" s="58"/>
      <c r="H121" s="58"/>
    </row>
    <row r="122" spans="6:8" x14ac:dyDescent="0.2">
      <c r="F122" s="58"/>
      <c r="G122" s="58"/>
      <c r="H122" s="58"/>
    </row>
    <row r="123" spans="6:8" x14ac:dyDescent="0.2">
      <c r="F123" s="58"/>
      <c r="G123" s="58"/>
      <c r="H123" s="58"/>
    </row>
    <row r="124" spans="6:8" x14ac:dyDescent="0.2">
      <c r="F124" s="58"/>
      <c r="G124" s="58"/>
      <c r="H124" s="58"/>
    </row>
    <row r="125" spans="6:8" x14ac:dyDescent="0.2">
      <c r="F125" s="58"/>
      <c r="G125" s="58"/>
      <c r="H125" s="58"/>
    </row>
    <row r="126" spans="6:8" x14ac:dyDescent="0.2">
      <c r="F126" s="58"/>
      <c r="G126" s="58"/>
      <c r="H126" s="58"/>
    </row>
    <row r="127" spans="6:8" x14ac:dyDescent="0.2">
      <c r="F127" s="58"/>
      <c r="G127" s="58"/>
      <c r="H127" s="58"/>
    </row>
    <row r="128" spans="6:8" x14ac:dyDescent="0.2">
      <c r="F128" s="58"/>
      <c r="G128" s="58"/>
      <c r="H128" s="58"/>
    </row>
    <row r="129" spans="6:8" x14ac:dyDescent="0.2">
      <c r="F129" s="58"/>
      <c r="G129" s="58"/>
      <c r="H129" s="58"/>
    </row>
    <row r="130" spans="6:8" x14ac:dyDescent="0.2">
      <c r="F130" s="58"/>
      <c r="G130" s="58"/>
      <c r="H130" s="58"/>
    </row>
    <row r="131" spans="6:8" x14ac:dyDescent="0.2">
      <c r="F131" s="58"/>
      <c r="G131" s="58"/>
      <c r="H131" s="58"/>
    </row>
    <row r="132" spans="6:8" x14ac:dyDescent="0.2">
      <c r="F132" s="58"/>
      <c r="G132" s="58"/>
      <c r="H132" s="58"/>
    </row>
    <row r="133" spans="6:8" x14ac:dyDescent="0.2">
      <c r="F133" s="58"/>
      <c r="G133" s="58"/>
      <c r="H133" s="58"/>
    </row>
    <row r="134" spans="6:8" x14ac:dyDescent="0.2">
      <c r="F134" s="58"/>
      <c r="G134" s="58"/>
      <c r="H134" s="58"/>
    </row>
    <row r="135" spans="6:8" x14ac:dyDescent="0.2">
      <c r="F135" s="58"/>
      <c r="G135" s="58"/>
      <c r="H135" s="58"/>
    </row>
    <row r="136" spans="6:8" x14ac:dyDescent="0.2">
      <c r="F136" s="58"/>
      <c r="G136" s="58"/>
      <c r="H136" s="58"/>
    </row>
    <row r="137" spans="6:8" x14ac:dyDescent="0.2">
      <c r="F137" s="58"/>
      <c r="G137" s="58"/>
      <c r="H137" s="58"/>
    </row>
    <row r="138" spans="6:8" x14ac:dyDescent="0.2">
      <c r="F138" s="58"/>
      <c r="G138" s="58"/>
      <c r="H138" s="58"/>
    </row>
    <row r="139" spans="6:8" x14ac:dyDescent="0.2">
      <c r="F139" s="58"/>
      <c r="G139" s="58"/>
      <c r="H139" s="58"/>
    </row>
    <row r="140" spans="6:8" x14ac:dyDescent="0.2">
      <c r="F140" s="58"/>
      <c r="G140" s="58"/>
      <c r="H140" s="58"/>
    </row>
    <row r="141" spans="6:8" x14ac:dyDescent="0.2">
      <c r="F141" s="58"/>
      <c r="G141" s="58"/>
      <c r="H141" s="58"/>
    </row>
    <row r="142" spans="6:8" x14ac:dyDescent="0.2">
      <c r="F142" s="58"/>
      <c r="G142" s="58"/>
      <c r="H142" s="58"/>
    </row>
    <row r="143" spans="6:8" x14ac:dyDescent="0.2">
      <c r="F143" s="58"/>
      <c r="G143" s="58"/>
      <c r="H143" s="58"/>
    </row>
    <row r="144" spans="6:8" x14ac:dyDescent="0.2">
      <c r="F144" s="58"/>
      <c r="G144" s="58"/>
      <c r="H144" s="58"/>
    </row>
    <row r="145" spans="6:8" x14ac:dyDescent="0.2">
      <c r="F145" s="58"/>
      <c r="G145" s="58"/>
      <c r="H145" s="58"/>
    </row>
    <row r="146" spans="6:8" x14ac:dyDescent="0.2">
      <c r="F146" s="58"/>
      <c r="G146" s="58"/>
      <c r="H146" s="58"/>
    </row>
    <row r="147" spans="6:8" x14ac:dyDescent="0.2">
      <c r="F147" s="58"/>
      <c r="G147" s="58"/>
      <c r="H147" s="58"/>
    </row>
    <row r="148" spans="6:8" x14ac:dyDescent="0.2">
      <c r="F148" s="58"/>
      <c r="G148" s="58"/>
      <c r="H148" s="58"/>
    </row>
    <row r="149" spans="6:8" x14ac:dyDescent="0.2">
      <c r="F149" s="58"/>
      <c r="G149" s="58"/>
      <c r="H149" s="58"/>
    </row>
    <row r="150" spans="6:8" x14ac:dyDescent="0.2">
      <c r="F150" s="58"/>
      <c r="G150" s="58"/>
      <c r="H150" s="58"/>
    </row>
    <row r="151" spans="6:8" x14ac:dyDescent="0.2">
      <c r="F151" s="58"/>
      <c r="G151" s="58"/>
      <c r="H151" s="58"/>
    </row>
    <row r="152" spans="6:8" x14ac:dyDescent="0.2">
      <c r="F152" s="58"/>
      <c r="G152" s="58"/>
      <c r="H152" s="58"/>
    </row>
    <row r="153" spans="6:8" x14ac:dyDescent="0.2">
      <c r="F153" s="58"/>
      <c r="G153" s="58"/>
      <c r="H153" s="58"/>
    </row>
    <row r="154" spans="6:8" x14ac:dyDescent="0.2">
      <c r="F154" s="58"/>
      <c r="G154" s="58"/>
      <c r="H154" s="58"/>
    </row>
    <row r="155" spans="6:8" x14ac:dyDescent="0.2">
      <c r="F155" s="58"/>
      <c r="G155" s="58"/>
      <c r="H155" s="58"/>
    </row>
    <row r="156" spans="6:8" x14ac:dyDescent="0.2">
      <c r="F156" s="58"/>
      <c r="G156" s="58"/>
      <c r="H156" s="58"/>
    </row>
    <row r="157" spans="6:8" x14ac:dyDescent="0.2">
      <c r="F157" s="58"/>
      <c r="G157" s="58"/>
      <c r="H157" s="58"/>
    </row>
    <row r="158" spans="6:8" x14ac:dyDescent="0.2">
      <c r="F158" s="58"/>
      <c r="G158" s="58"/>
      <c r="H158" s="58"/>
    </row>
    <row r="159" spans="6:8" x14ac:dyDescent="0.2">
      <c r="F159" s="58"/>
      <c r="G159" s="58"/>
      <c r="H159" s="58"/>
    </row>
    <row r="160" spans="6:8" x14ac:dyDescent="0.2">
      <c r="F160" s="58"/>
      <c r="G160" s="58"/>
      <c r="H160" s="58"/>
    </row>
    <row r="161" spans="6:8" x14ac:dyDescent="0.2">
      <c r="F161" s="58"/>
      <c r="G161" s="58"/>
      <c r="H161" s="58"/>
    </row>
    <row r="162" spans="6:8" x14ac:dyDescent="0.2">
      <c r="F162" s="58"/>
      <c r="G162" s="58"/>
      <c r="H162" s="58"/>
    </row>
    <row r="163" spans="6:8" x14ac:dyDescent="0.2">
      <c r="F163" s="58"/>
      <c r="G163" s="58"/>
      <c r="H163" s="58"/>
    </row>
    <row r="164" spans="6:8" x14ac:dyDescent="0.2">
      <c r="F164" s="58"/>
      <c r="G164" s="58"/>
      <c r="H164" s="58"/>
    </row>
    <row r="165" spans="6:8" x14ac:dyDescent="0.2">
      <c r="F165" s="58"/>
      <c r="G165" s="58"/>
      <c r="H165" s="58"/>
    </row>
    <row r="166" spans="6:8" x14ac:dyDescent="0.2">
      <c r="F166" s="58"/>
      <c r="G166" s="58"/>
      <c r="H166" s="58"/>
    </row>
    <row r="167" spans="6:8" x14ac:dyDescent="0.2">
      <c r="F167" s="58"/>
      <c r="G167" s="58"/>
      <c r="H167" s="58"/>
    </row>
    <row r="168" spans="6:8" x14ac:dyDescent="0.2">
      <c r="F168" s="58"/>
      <c r="G168" s="58"/>
      <c r="H168" s="58"/>
    </row>
    <row r="169" spans="6:8" x14ac:dyDescent="0.2">
      <c r="F169" s="58"/>
      <c r="G169" s="58"/>
      <c r="H169" s="58"/>
    </row>
    <row r="170" spans="6:8" x14ac:dyDescent="0.2">
      <c r="F170" s="58"/>
      <c r="G170" s="58"/>
      <c r="H170" s="58"/>
    </row>
    <row r="171" spans="6:8" x14ac:dyDescent="0.2">
      <c r="F171" s="58"/>
      <c r="G171" s="58"/>
      <c r="H171" s="58"/>
    </row>
    <row r="172" spans="6:8" x14ac:dyDescent="0.2">
      <c r="F172" s="58"/>
      <c r="G172" s="58"/>
      <c r="H172" s="58"/>
    </row>
    <row r="173" spans="6:8" x14ac:dyDescent="0.2">
      <c r="F173" s="58"/>
      <c r="G173" s="58"/>
      <c r="H173" s="58"/>
    </row>
    <row r="174" spans="6:8" x14ac:dyDescent="0.2">
      <c r="F174" s="58"/>
      <c r="G174" s="58"/>
      <c r="H174" s="58"/>
    </row>
    <row r="175" spans="6:8" x14ac:dyDescent="0.2">
      <c r="F175" s="58"/>
      <c r="G175" s="58"/>
      <c r="H175" s="58"/>
    </row>
    <row r="176" spans="6:8" x14ac:dyDescent="0.2">
      <c r="F176" s="58"/>
      <c r="G176" s="58"/>
      <c r="H176" s="58"/>
    </row>
    <row r="177" spans="6:8" x14ac:dyDescent="0.2">
      <c r="F177" s="58"/>
      <c r="G177" s="58"/>
      <c r="H177" s="58"/>
    </row>
    <row r="178" spans="6:8" x14ac:dyDescent="0.2">
      <c r="F178" s="58"/>
      <c r="G178" s="58"/>
      <c r="H178" s="58"/>
    </row>
    <row r="179" spans="6:8" x14ac:dyDescent="0.2">
      <c r="F179" s="58"/>
      <c r="G179" s="58"/>
      <c r="H179" s="58"/>
    </row>
    <row r="180" spans="6:8" x14ac:dyDescent="0.2">
      <c r="F180" s="58"/>
      <c r="G180" s="58"/>
      <c r="H180" s="58"/>
    </row>
    <row r="181" spans="6:8" x14ac:dyDescent="0.2">
      <c r="F181" s="58"/>
      <c r="G181" s="58"/>
      <c r="H181" s="58"/>
    </row>
    <row r="182" spans="6:8" x14ac:dyDescent="0.2">
      <c r="F182" s="58"/>
      <c r="G182" s="58"/>
      <c r="H182" s="58"/>
    </row>
    <row r="183" spans="6:8" x14ac:dyDescent="0.2">
      <c r="F183" s="58"/>
      <c r="G183" s="58"/>
      <c r="H183" s="58"/>
    </row>
    <row r="184" spans="6:8" x14ac:dyDescent="0.2">
      <c r="F184" s="58"/>
      <c r="G184" s="58"/>
      <c r="H184" s="58"/>
    </row>
    <row r="185" spans="6:8" x14ac:dyDescent="0.2">
      <c r="F185" s="58"/>
      <c r="G185" s="58"/>
      <c r="H185" s="58"/>
    </row>
    <row r="186" spans="6:8" x14ac:dyDescent="0.2">
      <c r="F186" s="58"/>
      <c r="G186" s="58"/>
      <c r="H186" s="58"/>
    </row>
    <row r="187" spans="6:8" x14ac:dyDescent="0.2">
      <c r="F187" s="58"/>
      <c r="G187" s="58"/>
      <c r="H187" s="58"/>
    </row>
    <row r="188" spans="6:8" x14ac:dyDescent="0.2">
      <c r="F188" s="58"/>
      <c r="G188" s="58"/>
      <c r="H188" s="58"/>
    </row>
    <row r="189" spans="6:8" x14ac:dyDescent="0.2">
      <c r="F189" s="58"/>
      <c r="G189" s="58"/>
      <c r="H189" s="58"/>
    </row>
    <row r="190" spans="6:8" x14ac:dyDescent="0.2">
      <c r="F190" s="58"/>
      <c r="G190" s="58"/>
      <c r="H190" s="58"/>
    </row>
    <row r="191" spans="6:8" x14ac:dyDescent="0.2">
      <c r="F191" s="58"/>
      <c r="G191" s="58"/>
      <c r="H191" s="58"/>
    </row>
    <row r="192" spans="6:8" x14ac:dyDescent="0.2">
      <c r="F192" s="58"/>
      <c r="G192" s="58"/>
      <c r="H192" s="58"/>
    </row>
    <row r="193" spans="6:8" x14ac:dyDescent="0.2">
      <c r="F193" s="58"/>
      <c r="G193" s="58"/>
      <c r="H193" s="58"/>
    </row>
    <row r="194" spans="6:8" x14ac:dyDescent="0.2">
      <c r="F194" s="58"/>
      <c r="G194" s="58"/>
      <c r="H194" s="58"/>
    </row>
    <row r="195" spans="6:8" x14ac:dyDescent="0.2">
      <c r="F195" s="58"/>
      <c r="G195" s="58"/>
      <c r="H195" s="58"/>
    </row>
    <row r="196" spans="6:8" x14ac:dyDescent="0.2">
      <c r="F196" s="58"/>
      <c r="G196" s="58"/>
      <c r="H196" s="58"/>
    </row>
    <row r="197" spans="6:8" x14ac:dyDescent="0.2">
      <c r="F197" s="58"/>
      <c r="G197" s="58"/>
      <c r="H197" s="58"/>
    </row>
    <row r="198" spans="6:8" x14ac:dyDescent="0.2">
      <c r="F198" s="58"/>
      <c r="G198" s="58"/>
      <c r="H198" s="58"/>
    </row>
    <row r="199" spans="6:8" x14ac:dyDescent="0.2">
      <c r="F199" s="58"/>
      <c r="G199" s="58"/>
      <c r="H199" s="58"/>
    </row>
    <row r="200" spans="6:8" x14ac:dyDescent="0.2">
      <c r="F200" s="58"/>
      <c r="G200" s="58"/>
      <c r="H200" s="58"/>
    </row>
    <row r="201" spans="6:8" x14ac:dyDescent="0.2">
      <c r="F201" s="58"/>
      <c r="G201" s="58"/>
      <c r="H201" s="58"/>
    </row>
    <row r="202" spans="6:8" x14ac:dyDescent="0.2">
      <c r="F202" s="58"/>
      <c r="G202" s="58"/>
      <c r="H202" s="58"/>
    </row>
    <row r="203" spans="6:8" x14ac:dyDescent="0.2">
      <c r="F203" s="58"/>
      <c r="G203" s="58"/>
      <c r="H203" s="58"/>
    </row>
    <row r="204" spans="6:8" x14ac:dyDescent="0.2">
      <c r="F204" s="58"/>
      <c r="G204" s="58"/>
      <c r="H204" s="58"/>
    </row>
    <row r="205" spans="6:8" x14ac:dyDescent="0.2">
      <c r="F205" s="58"/>
      <c r="G205" s="58"/>
      <c r="H205" s="58"/>
    </row>
    <row r="206" spans="6:8" x14ac:dyDescent="0.2">
      <c r="F206" s="58"/>
      <c r="G206" s="58"/>
      <c r="H206" s="58"/>
    </row>
    <row r="207" spans="6:8" x14ac:dyDescent="0.2">
      <c r="F207" s="58"/>
      <c r="G207" s="58"/>
      <c r="H207" s="58"/>
    </row>
    <row r="208" spans="6:8" x14ac:dyDescent="0.2">
      <c r="F208" s="58"/>
      <c r="G208" s="58"/>
      <c r="H208" s="58"/>
    </row>
    <row r="209" spans="6:8" x14ac:dyDescent="0.2">
      <c r="F209" s="58"/>
      <c r="G209" s="58"/>
      <c r="H209" s="58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  <rowBreaks count="1" manualBreakCount="1">
    <brk id="7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04"/>
  <sheetViews>
    <sheetView showGridLines="0" tabSelected="1" topLeftCell="A6" zoomScaleNormal="100" workbookViewId="0">
      <selection activeCell="K87" sqref="K87"/>
    </sheetView>
  </sheetViews>
  <sheetFormatPr defaultRowHeight="12.75" x14ac:dyDescent="0.2"/>
  <cols>
    <col min="1" max="4" width="1.7109375" style="44" customWidth="1"/>
    <col min="5" max="5" width="68.5703125" style="44" customWidth="1"/>
    <col min="6" max="8" width="13.7109375" style="44" customWidth="1"/>
    <col min="9" max="256" width="9.140625" style="44"/>
    <col min="257" max="260" width="1.7109375" style="44" customWidth="1"/>
    <col min="261" max="261" width="68.5703125" style="44" customWidth="1"/>
    <col min="262" max="264" width="13.7109375" style="44" customWidth="1"/>
    <col min="265" max="512" width="9.140625" style="44"/>
    <col min="513" max="516" width="1.7109375" style="44" customWidth="1"/>
    <col min="517" max="517" width="68.5703125" style="44" customWidth="1"/>
    <col min="518" max="520" width="13.7109375" style="44" customWidth="1"/>
    <col min="521" max="768" width="9.140625" style="44"/>
    <col min="769" max="772" width="1.7109375" style="44" customWidth="1"/>
    <col min="773" max="773" width="68.5703125" style="44" customWidth="1"/>
    <col min="774" max="776" width="13.7109375" style="44" customWidth="1"/>
    <col min="777" max="1024" width="9.140625" style="44"/>
    <col min="1025" max="1028" width="1.7109375" style="44" customWidth="1"/>
    <col min="1029" max="1029" width="68.5703125" style="44" customWidth="1"/>
    <col min="1030" max="1032" width="13.7109375" style="44" customWidth="1"/>
    <col min="1033" max="1280" width="9.140625" style="44"/>
    <col min="1281" max="1284" width="1.7109375" style="44" customWidth="1"/>
    <col min="1285" max="1285" width="68.5703125" style="44" customWidth="1"/>
    <col min="1286" max="1288" width="13.7109375" style="44" customWidth="1"/>
    <col min="1289" max="1536" width="9.140625" style="44"/>
    <col min="1537" max="1540" width="1.7109375" style="44" customWidth="1"/>
    <col min="1541" max="1541" width="68.5703125" style="44" customWidth="1"/>
    <col min="1542" max="1544" width="13.7109375" style="44" customWidth="1"/>
    <col min="1545" max="1792" width="9.140625" style="44"/>
    <col min="1793" max="1796" width="1.7109375" style="44" customWidth="1"/>
    <col min="1797" max="1797" width="68.5703125" style="44" customWidth="1"/>
    <col min="1798" max="1800" width="13.7109375" style="44" customWidth="1"/>
    <col min="1801" max="2048" width="9.140625" style="44"/>
    <col min="2049" max="2052" width="1.7109375" style="44" customWidth="1"/>
    <col min="2053" max="2053" width="68.5703125" style="44" customWidth="1"/>
    <col min="2054" max="2056" width="13.7109375" style="44" customWidth="1"/>
    <col min="2057" max="2304" width="9.140625" style="44"/>
    <col min="2305" max="2308" width="1.7109375" style="44" customWidth="1"/>
    <col min="2309" max="2309" width="68.5703125" style="44" customWidth="1"/>
    <col min="2310" max="2312" width="13.7109375" style="44" customWidth="1"/>
    <col min="2313" max="2560" width="9.140625" style="44"/>
    <col min="2561" max="2564" width="1.7109375" style="44" customWidth="1"/>
    <col min="2565" max="2565" width="68.5703125" style="44" customWidth="1"/>
    <col min="2566" max="2568" width="13.7109375" style="44" customWidth="1"/>
    <col min="2569" max="2816" width="9.140625" style="44"/>
    <col min="2817" max="2820" width="1.7109375" style="44" customWidth="1"/>
    <col min="2821" max="2821" width="68.5703125" style="44" customWidth="1"/>
    <col min="2822" max="2824" width="13.7109375" style="44" customWidth="1"/>
    <col min="2825" max="3072" width="9.140625" style="44"/>
    <col min="3073" max="3076" width="1.7109375" style="44" customWidth="1"/>
    <col min="3077" max="3077" width="68.5703125" style="44" customWidth="1"/>
    <col min="3078" max="3080" width="13.7109375" style="44" customWidth="1"/>
    <col min="3081" max="3328" width="9.140625" style="44"/>
    <col min="3329" max="3332" width="1.7109375" style="44" customWidth="1"/>
    <col min="3333" max="3333" width="68.5703125" style="44" customWidth="1"/>
    <col min="3334" max="3336" width="13.7109375" style="44" customWidth="1"/>
    <col min="3337" max="3584" width="9.140625" style="44"/>
    <col min="3585" max="3588" width="1.7109375" style="44" customWidth="1"/>
    <col min="3589" max="3589" width="68.5703125" style="44" customWidth="1"/>
    <col min="3590" max="3592" width="13.7109375" style="44" customWidth="1"/>
    <col min="3593" max="3840" width="9.140625" style="44"/>
    <col min="3841" max="3844" width="1.7109375" style="44" customWidth="1"/>
    <col min="3845" max="3845" width="68.5703125" style="44" customWidth="1"/>
    <col min="3846" max="3848" width="13.7109375" style="44" customWidth="1"/>
    <col min="3849" max="4096" width="9.140625" style="44"/>
    <col min="4097" max="4100" width="1.7109375" style="44" customWidth="1"/>
    <col min="4101" max="4101" width="68.5703125" style="44" customWidth="1"/>
    <col min="4102" max="4104" width="13.7109375" style="44" customWidth="1"/>
    <col min="4105" max="4352" width="9.140625" style="44"/>
    <col min="4353" max="4356" width="1.7109375" style="44" customWidth="1"/>
    <col min="4357" max="4357" width="68.5703125" style="44" customWidth="1"/>
    <col min="4358" max="4360" width="13.7109375" style="44" customWidth="1"/>
    <col min="4361" max="4608" width="9.140625" style="44"/>
    <col min="4609" max="4612" width="1.7109375" style="44" customWidth="1"/>
    <col min="4613" max="4613" width="68.5703125" style="44" customWidth="1"/>
    <col min="4614" max="4616" width="13.7109375" style="44" customWidth="1"/>
    <col min="4617" max="4864" width="9.140625" style="44"/>
    <col min="4865" max="4868" width="1.7109375" style="44" customWidth="1"/>
    <col min="4869" max="4869" width="68.5703125" style="44" customWidth="1"/>
    <col min="4870" max="4872" width="13.7109375" style="44" customWidth="1"/>
    <col min="4873" max="5120" width="9.140625" style="44"/>
    <col min="5121" max="5124" width="1.7109375" style="44" customWidth="1"/>
    <col min="5125" max="5125" width="68.5703125" style="44" customWidth="1"/>
    <col min="5126" max="5128" width="13.7109375" style="44" customWidth="1"/>
    <col min="5129" max="5376" width="9.140625" style="44"/>
    <col min="5377" max="5380" width="1.7109375" style="44" customWidth="1"/>
    <col min="5381" max="5381" width="68.5703125" style="44" customWidth="1"/>
    <col min="5382" max="5384" width="13.7109375" style="44" customWidth="1"/>
    <col min="5385" max="5632" width="9.140625" style="44"/>
    <col min="5633" max="5636" width="1.7109375" style="44" customWidth="1"/>
    <col min="5637" max="5637" width="68.5703125" style="44" customWidth="1"/>
    <col min="5638" max="5640" width="13.7109375" style="44" customWidth="1"/>
    <col min="5641" max="5888" width="9.140625" style="44"/>
    <col min="5889" max="5892" width="1.7109375" style="44" customWidth="1"/>
    <col min="5893" max="5893" width="68.5703125" style="44" customWidth="1"/>
    <col min="5894" max="5896" width="13.7109375" style="44" customWidth="1"/>
    <col min="5897" max="6144" width="9.140625" style="44"/>
    <col min="6145" max="6148" width="1.7109375" style="44" customWidth="1"/>
    <col min="6149" max="6149" width="68.5703125" style="44" customWidth="1"/>
    <col min="6150" max="6152" width="13.7109375" style="44" customWidth="1"/>
    <col min="6153" max="6400" width="9.140625" style="44"/>
    <col min="6401" max="6404" width="1.7109375" style="44" customWidth="1"/>
    <col min="6405" max="6405" width="68.5703125" style="44" customWidth="1"/>
    <col min="6406" max="6408" width="13.7109375" style="44" customWidth="1"/>
    <col min="6409" max="6656" width="9.140625" style="44"/>
    <col min="6657" max="6660" width="1.7109375" style="44" customWidth="1"/>
    <col min="6661" max="6661" width="68.5703125" style="44" customWidth="1"/>
    <col min="6662" max="6664" width="13.7109375" style="44" customWidth="1"/>
    <col min="6665" max="6912" width="9.140625" style="44"/>
    <col min="6913" max="6916" width="1.7109375" style="44" customWidth="1"/>
    <col min="6917" max="6917" width="68.5703125" style="44" customWidth="1"/>
    <col min="6918" max="6920" width="13.7109375" style="44" customWidth="1"/>
    <col min="6921" max="7168" width="9.140625" style="44"/>
    <col min="7169" max="7172" width="1.7109375" style="44" customWidth="1"/>
    <col min="7173" max="7173" width="68.5703125" style="44" customWidth="1"/>
    <col min="7174" max="7176" width="13.7109375" style="44" customWidth="1"/>
    <col min="7177" max="7424" width="9.140625" style="44"/>
    <col min="7425" max="7428" width="1.7109375" style="44" customWidth="1"/>
    <col min="7429" max="7429" width="68.5703125" style="44" customWidth="1"/>
    <col min="7430" max="7432" width="13.7109375" style="44" customWidth="1"/>
    <col min="7433" max="7680" width="9.140625" style="44"/>
    <col min="7681" max="7684" width="1.7109375" style="44" customWidth="1"/>
    <col min="7685" max="7685" width="68.5703125" style="44" customWidth="1"/>
    <col min="7686" max="7688" width="13.7109375" style="44" customWidth="1"/>
    <col min="7689" max="7936" width="9.140625" style="44"/>
    <col min="7937" max="7940" width="1.7109375" style="44" customWidth="1"/>
    <col min="7941" max="7941" width="68.5703125" style="44" customWidth="1"/>
    <col min="7942" max="7944" width="13.7109375" style="44" customWidth="1"/>
    <col min="7945" max="8192" width="9.140625" style="44"/>
    <col min="8193" max="8196" width="1.7109375" style="44" customWidth="1"/>
    <col min="8197" max="8197" width="68.5703125" style="44" customWidth="1"/>
    <col min="8198" max="8200" width="13.7109375" style="44" customWidth="1"/>
    <col min="8201" max="8448" width="9.140625" style="44"/>
    <col min="8449" max="8452" width="1.7109375" style="44" customWidth="1"/>
    <col min="8453" max="8453" width="68.5703125" style="44" customWidth="1"/>
    <col min="8454" max="8456" width="13.7109375" style="44" customWidth="1"/>
    <col min="8457" max="8704" width="9.140625" style="44"/>
    <col min="8705" max="8708" width="1.7109375" style="44" customWidth="1"/>
    <col min="8709" max="8709" width="68.5703125" style="44" customWidth="1"/>
    <col min="8710" max="8712" width="13.7109375" style="44" customWidth="1"/>
    <col min="8713" max="8960" width="9.140625" style="44"/>
    <col min="8961" max="8964" width="1.7109375" style="44" customWidth="1"/>
    <col min="8965" max="8965" width="68.5703125" style="44" customWidth="1"/>
    <col min="8966" max="8968" width="13.7109375" style="44" customWidth="1"/>
    <col min="8969" max="9216" width="9.140625" style="44"/>
    <col min="9217" max="9220" width="1.7109375" style="44" customWidth="1"/>
    <col min="9221" max="9221" width="68.5703125" style="44" customWidth="1"/>
    <col min="9222" max="9224" width="13.7109375" style="44" customWidth="1"/>
    <col min="9225" max="9472" width="9.140625" style="44"/>
    <col min="9473" max="9476" width="1.7109375" style="44" customWidth="1"/>
    <col min="9477" max="9477" width="68.5703125" style="44" customWidth="1"/>
    <col min="9478" max="9480" width="13.7109375" style="44" customWidth="1"/>
    <col min="9481" max="9728" width="9.140625" style="44"/>
    <col min="9729" max="9732" width="1.7109375" style="44" customWidth="1"/>
    <col min="9733" max="9733" width="68.5703125" style="44" customWidth="1"/>
    <col min="9734" max="9736" width="13.7109375" style="44" customWidth="1"/>
    <col min="9737" max="9984" width="9.140625" style="44"/>
    <col min="9985" max="9988" width="1.7109375" style="44" customWidth="1"/>
    <col min="9989" max="9989" width="68.5703125" style="44" customWidth="1"/>
    <col min="9990" max="9992" width="13.7109375" style="44" customWidth="1"/>
    <col min="9993" max="10240" width="9.140625" style="44"/>
    <col min="10241" max="10244" width="1.7109375" style="44" customWidth="1"/>
    <col min="10245" max="10245" width="68.5703125" style="44" customWidth="1"/>
    <col min="10246" max="10248" width="13.7109375" style="44" customWidth="1"/>
    <col min="10249" max="10496" width="9.140625" style="44"/>
    <col min="10497" max="10500" width="1.7109375" style="44" customWidth="1"/>
    <col min="10501" max="10501" width="68.5703125" style="44" customWidth="1"/>
    <col min="10502" max="10504" width="13.7109375" style="44" customWidth="1"/>
    <col min="10505" max="10752" width="9.140625" style="44"/>
    <col min="10753" max="10756" width="1.7109375" style="44" customWidth="1"/>
    <col min="10757" max="10757" width="68.5703125" style="44" customWidth="1"/>
    <col min="10758" max="10760" width="13.7109375" style="44" customWidth="1"/>
    <col min="10761" max="11008" width="9.140625" style="44"/>
    <col min="11009" max="11012" width="1.7109375" style="44" customWidth="1"/>
    <col min="11013" max="11013" width="68.5703125" style="44" customWidth="1"/>
    <col min="11014" max="11016" width="13.7109375" style="44" customWidth="1"/>
    <col min="11017" max="11264" width="9.140625" style="44"/>
    <col min="11265" max="11268" width="1.7109375" style="44" customWidth="1"/>
    <col min="11269" max="11269" width="68.5703125" style="44" customWidth="1"/>
    <col min="11270" max="11272" width="13.7109375" style="44" customWidth="1"/>
    <col min="11273" max="11520" width="9.140625" style="44"/>
    <col min="11521" max="11524" width="1.7109375" style="44" customWidth="1"/>
    <col min="11525" max="11525" width="68.5703125" style="44" customWidth="1"/>
    <col min="11526" max="11528" width="13.7109375" style="44" customWidth="1"/>
    <col min="11529" max="11776" width="9.140625" style="44"/>
    <col min="11777" max="11780" width="1.7109375" style="44" customWidth="1"/>
    <col min="11781" max="11781" width="68.5703125" style="44" customWidth="1"/>
    <col min="11782" max="11784" width="13.7109375" style="44" customWidth="1"/>
    <col min="11785" max="12032" width="9.140625" style="44"/>
    <col min="12033" max="12036" width="1.7109375" style="44" customWidth="1"/>
    <col min="12037" max="12037" width="68.5703125" style="44" customWidth="1"/>
    <col min="12038" max="12040" width="13.7109375" style="44" customWidth="1"/>
    <col min="12041" max="12288" width="9.140625" style="44"/>
    <col min="12289" max="12292" width="1.7109375" style="44" customWidth="1"/>
    <col min="12293" max="12293" width="68.5703125" style="44" customWidth="1"/>
    <col min="12294" max="12296" width="13.7109375" style="44" customWidth="1"/>
    <col min="12297" max="12544" width="9.140625" style="44"/>
    <col min="12545" max="12548" width="1.7109375" style="44" customWidth="1"/>
    <col min="12549" max="12549" width="68.5703125" style="44" customWidth="1"/>
    <col min="12550" max="12552" width="13.7109375" style="44" customWidth="1"/>
    <col min="12553" max="12800" width="9.140625" style="44"/>
    <col min="12801" max="12804" width="1.7109375" style="44" customWidth="1"/>
    <col min="12805" max="12805" width="68.5703125" style="44" customWidth="1"/>
    <col min="12806" max="12808" width="13.7109375" style="44" customWidth="1"/>
    <col min="12809" max="13056" width="9.140625" style="44"/>
    <col min="13057" max="13060" width="1.7109375" style="44" customWidth="1"/>
    <col min="13061" max="13061" width="68.5703125" style="44" customWidth="1"/>
    <col min="13062" max="13064" width="13.7109375" style="44" customWidth="1"/>
    <col min="13065" max="13312" width="9.140625" style="44"/>
    <col min="13313" max="13316" width="1.7109375" style="44" customWidth="1"/>
    <col min="13317" max="13317" width="68.5703125" style="44" customWidth="1"/>
    <col min="13318" max="13320" width="13.7109375" style="44" customWidth="1"/>
    <col min="13321" max="13568" width="9.140625" style="44"/>
    <col min="13569" max="13572" width="1.7109375" style="44" customWidth="1"/>
    <col min="13573" max="13573" width="68.5703125" style="44" customWidth="1"/>
    <col min="13574" max="13576" width="13.7109375" style="44" customWidth="1"/>
    <col min="13577" max="13824" width="9.140625" style="44"/>
    <col min="13825" max="13828" width="1.7109375" style="44" customWidth="1"/>
    <col min="13829" max="13829" width="68.5703125" style="44" customWidth="1"/>
    <col min="13830" max="13832" width="13.7109375" style="44" customWidth="1"/>
    <col min="13833" max="14080" width="9.140625" style="44"/>
    <col min="14081" max="14084" width="1.7109375" style="44" customWidth="1"/>
    <col min="14085" max="14085" width="68.5703125" style="44" customWidth="1"/>
    <col min="14086" max="14088" width="13.7109375" style="44" customWidth="1"/>
    <col min="14089" max="14336" width="9.140625" style="44"/>
    <col min="14337" max="14340" width="1.7109375" style="44" customWidth="1"/>
    <col min="14341" max="14341" width="68.5703125" style="44" customWidth="1"/>
    <col min="14342" max="14344" width="13.7109375" style="44" customWidth="1"/>
    <col min="14345" max="14592" width="9.140625" style="44"/>
    <col min="14593" max="14596" width="1.7109375" style="44" customWidth="1"/>
    <col min="14597" max="14597" width="68.5703125" style="44" customWidth="1"/>
    <col min="14598" max="14600" width="13.7109375" style="44" customWidth="1"/>
    <col min="14601" max="14848" width="9.140625" style="44"/>
    <col min="14849" max="14852" width="1.7109375" style="44" customWidth="1"/>
    <col min="14853" max="14853" width="68.5703125" style="44" customWidth="1"/>
    <col min="14854" max="14856" width="13.7109375" style="44" customWidth="1"/>
    <col min="14857" max="15104" width="9.140625" style="44"/>
    <col min="15105" max="15108" width="1.7109375" style="44" customWidth="1"/>
    <col min="15109" max="15109" width="68.5703125" style="44" customWidth="1"/>
    <col min="15110" max="15112" width="13.7109375" style="44" customWidth="1"/>
    <col min="15113" max="15360" width="9.140625" style="44"/>
    <col min="15361" max="15364" width="1.7109375" style="44" customWidth="1"/>
    <col min="15365" max="15365" width="68.5703125" style="44" customWidth="1"/>
    <col min="15366" max="15368" width="13.7109375" style="44" customWidth="1"/>
    <col min="15369" max="15616" width="9.140625" style="44"/>
    <col min="15617" max="15620" width="1.7109375" style="44" customWidth="1"/>
    <col min="15621" max="15621" width="68.5703125" style="44" customWidth="1"/>
    <col min="15622" max="15624" width="13.7109375" style="44" customWidth="1"/>
    <col min="15625" max="15872" width="9.140625" style="44"/>
    <col min="15873" max="15876" width="1.7109375" style="44" customWidth="1"/>
    <col min="15877" max="15877" width="68.5703125" style="44" customWidth="1"/>
    <col min="15878" max="15880" width="13.7109375" style="44" customWidth="1"/>
    <col min="15881" max="16128" width="9.140625" style="44"/>
    <col min="16129" max="16132" width="1.7109375" style="44" customWidth="1"/>
    <col min="16133" max="16133" width="68.5703125" style="44" customWidth="1"/>
    <col min="16134" max="16136" width="13.7109375" style="44" customWidth="1"/>
    <col min="16137" max="16384" width="9.140625" style="44"/>
  </cols>
  <sheetData>
    <row r="1" spans="1:8" ht="15" customHeight="1" x14ac:dyDescent="0.25">
      <c r="A1" s="43"/>
      <c r="B1" s="43"/>
      <c r="C1" s="43"/>
      <c r="D1" s="43"/>
      <c r="E1" s="65" t="s">
        <v>0</v>
      </c>
      <c r="F1" s="65"/>
      <c r="G1" s="65"/>
      <c r="H1" s="65"/>
    </row>
    <row r="2" spans="1:8" x14ac:dyDescent="0.2">
      <c r="A2" s="43"/>
      <c r="B2" s="43"/>
      <c r="C2" s="43"/>
      <c r="D2" s="43"/>
      <c r="E2" s="66"/>
      <c r="F2" s="66"/>
      <c r="G2" s="66"/>
      <c r="H2" s="66"/>
    </row>
    <row r="3" spans="1:8" ht="25.5" x14ac:dyDescent="0.2">
      <c r="A3" s="43"/>
      <c r="B3" s="43"/>
      <c r="C3" s="43"/>
      <c r="D3" s="43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43"/>
      <c r="B4" s="43"/>
      <c r="C4" s="43"/>
      <c r="D4" s="43"/>
      <c r="E4" s="5" t="s">
        <v>5</v>
      </c>
      <c r="F4" s="45"/>
      <c r="G4" s="45"/>
      <c r="H4" s="45"/>
    </row>
    <row r="5" spans="1:8" x14ac:dyDescent="0.2">
      <c r="A5" s="43"/>
      <c r="B5" s="43"/>
      <c r="C5" s="43"/>
      <c r="D5" s="43"/>
      <c r="E5" s="7" t="s">
        <v>6</v>
      </c>
      <c r="F5" s="8">
        <v>12287114000</v>
      </c>
      <c r="G5" s="8">
        <v>13427668000</v>
      </c>
      <c r="H5" s="8">
        <v>14653532000</v>
      </c>
    </row>
    <row r="6" spans="1:8" x14ac:dyDescent="0.2">
      <c r="A6" s="43"/>
      <c r="B6" s="43"/>
      <c r="C6" s="43"/>
      <c r="D6" s="43"/>
      <c r="E6" s="7" t="s">
        <v>7</v>
      </c>
      <c r="F6" s="8"/>
      <c r="G6" s="8"/>
      <c r="H6" s="8"/>
    </row>
    <row r="7" spans="1:8" ht="16.5" x14ac:dyDescent="0.3">
      <c r="A7" s="43"/>
      <c r="B7" s="43"/>
      <c r="C7" s="43"/>
      <c r="D7" s="43"/>
      <c r="E7" s="5" t="s">
        <v>8</v>
      </c>
      <c r="F7" s="9">
        <f>SUM(F8:F17)</f>
        <v>8478663000</v>
      </c>
      <c r="G7" s="9">
        <f>SUM(G8:G17)</f>
        <v>8547738000</v>
      </c>
      <c r="H7" s="9">
        <f>SUM(H8:H17)</f>
        <v>9168982000</v>
      </c>
    </row>
    <row r="8" spans="1:8" x14ac:dyDescent="0.2">
      <c r="A8" s="43"/>
      <c r="B8" s="43"/>
      <c r="C8" s="43"/>
      <c r="D8" s="43"/>
      <c r="E8" s="10" t="s">
        <v>9</v>
      </c>
      <c r="F8" s="11">
        <v>3313053000</v>
      </c>
      <c r="G8" s="11">
        <v>3342193000</v>
      </c>
      <c r="H8" s="11">
        <v>3527917000</v>
      </c>
    </row>
    <row r="9" spans="1:8" x14ac:dyDescent="0.2">
      <c r="A9" s="43"/>
      <c r="B9" s="43"/>
      <c r="C9" s="43"/>
      <c r="D9" s="43"/>
      <c r="E9" s="10" t="s">
        <v>10</v>
      </c>
      <c r="F9" s="11">
        <v>1966869000</v>
      </c>
      <c r="G9" s="11">
        <v>2066837000</v>
      </c>
      <c r="H9" s="11">
        <v>2180557000</v>
      </c>
    </row>
    <row r="10" spans="1:8" x14ac:dyDescent="0.2">
      <c r="A10" s="43"/>
      <c r="B10" s="43"/>
      <c r="C10" s="43"/>
      <c r="D10" s="43"/>
      <c r="E10" s="10" t="s">
        <v>11</v>
      </c>
      <c r="F10" s="12">
        <v>1082991000</v>
      </c>
      <c r="G10" s="12">
        <v>1035214000</v>
      </c>
      <c r="H10" s="12">
        <v>1092151000</v>
      </c>
    </row>
    <row r="11" spans="1:8" x14ac:dyDescent="0.2">
      <c r="A11" s="43"/>
      <c r="B11" s="43"/>
      <c r="C11" s="43"/>
      <c r="D11" s="43"/>
      <c r="E11" s="10" t="s">
        <v>12</v>
      </c>
      <c r="F11" s="11">
        <v>488500000</v>
      </c>
      <c r="G11" s="11">
        <v>446951000</v>
      </c>
      <c r="H11" s="11">
        <v>499383000</v>
      </c>
    </row>
    <row r="12" spans="1:8" x14ac:dyDescent="0.2">
      <c r="A12" s="43"/>
      <c r="B12" s="43"/>
      <c r="C12" s="43"/>
      <c r="D12" s="43"/>
      <c r="E12" s="10" t="s">
        <v>13</v>
      </c>
      <c r="F12" s="12">
        <v>78247000</v>
      </c>
      <c r="G12" s="12">
        <v>92775000</v>
      </c>
      <c r="H12" s="12">
        <v>177410000</v>
      </c>
    </row>
    <row r="13" spans="1:8" x14ac:dyDescent="0.2">
      <c r="A13" s="43"/>
      <c r="B13" s="43"/>
      <c r="C13" s="43"/>
      <c r="D13" s="43"/>
      <c r="E13" s="10" t="s">
        <v>14</v>
      </c>
      <c r="F13" s="11">
        <v>24180000</v>
      </c>
      <c r="G13" s="11">
        <v>25610000</v>
      </c>
      <c r="H13" s="11">
        <v>27093000</v>
      </c>
    </row>
    <row r="14" spans="1:8" x14ac:dyDescent="0.2">
      <c r="A14" s="43"/>
      <c r="B14" s="43"/>
      <c r="C14" s="43"/>
      <c r="D14" s="43"/>
      <c r="E14" s="10" t="s">
        <v>15</v>
      </c>
      <c r="F14" s="11">
        <v>45596000</v>
      </c>
      <c r="G14" s="11">
        <v>52391000</v>
      </c>
      <c r="H14" s="11">
        <v>55309000</v>
      </c>
    </row>
    <row r="15" spans="1:8" x14ac:dyDescent="0.2">
      <c r="A15" s="43"/>
      <c r="B15" s="43"/>
      <c r="C15" s="43"/>
      <c r="D15" s="43"/>
      <c r="E15" s="10" t="s">
        <v>16</v>
      </c>
      <c r="F15" s="12">
        <v>579227000</v>
      </c>
      <c r="G15" s="12">
        <v>360662000</v>
      </c>
      <c r="H15" s="12">
        <v>422176000</v>
      </c>
    </row>
    <row r="16" spans="1:8" x14ac:dyDescent="0.2">
      <c r="A16" s="43"/>
      <c r="B16" s="43"/>
      <c r="C16" s="43"/>
      <c r="D16" s="43"/>
      <c r="E16" s="10" t="s">
        <v>17</v>
      </c>
      <c r="F16" s="11">
        <v>900000000</v>
      </c>
      <c r="G16" s="11">
        <v>1125105000</v>
      </c>
      <c r="H16" s="11">
        <v>1186986000</v>
      </c>
    </row>
    <row r="17" spans="1:8" x14ac:dyDescent="0.2">
      <c r="A17" s="43"/>
      <c r="B17" s="43"/>
      <c r="C17" s="43"/>
      <c r="D17" s="43"/>
      <c r="E17" s="10" t="s">
        <v>18</v>
      </c>
      <c r="F17" s="11"/>
      <c r="G17" s="11"/>
      <c r="H17" s="11"/>
    </row>
    <row r="18" spans="1:8" ht="16.5" x14ac:dyDescent="0.3">
      <c r="A18" s="43"/>
      <c r="B18" s="43"/>
      <c r="C18" s="43"/>
      <c r="D18" s="43"/>
      <c r="E18" s="5" t="s">
        <v>19</v>
      </c>
      <c r="F18" s="8">
        <f>SUM(F19:F27)</f>
        <v>387196000</v>
      </c>
      <c r="G18" s="8">
        <f>SUM(G19:G27)</f>
        <v>196830000</v>
      </c>
      <c r="H18" s="8">
        <f>SUM(H19:H27)</f>
        <v>205858000</v>
      </c>
    </row>
    <row r="19" spans="1:8" x14ac:dyDescent="0.2">
      <c r="A19" s="43"/>
      <c r="B19" s="43"/>
      <c r="C19" s="43"/>
      <c r="D19" s="43"/>
      <c r="E19" s="10" t="s">
        <v>20</v>
      </c>
      <c r="F19" s="12">
        <v>107885000</v>
      </c>
      <c r="G19" s="12">
        <v>109830000</v>
      </c>
      <c r="H19" s="12">
        <v>109924000</v>
      </c>
    </row>
    <row r="20" spans="1:8" x14ac:dyDescent="0.2">
      <c r="A20" s="43"/>
      <c r="B20" s="43"/>
      <c r="C20" s="43"/>
      <c r="D20" s="43"/>
      <c r="E20" s="10" t="s">
        <v>21</v>
      </c>
      <c r="F20" s="13"/>
      <c r="G20" s="13"/>
      <c r="H20" s="13"/>
    </row>
    <row r="21" spans="1:8" x14ac:dyDescent="0.2">
      <c r="A21" s="43"/>
      <c r="B21" s="43"/>
      <c r="C21" s="43"/>
      <c r="D21" s="43"/>
      <c r="E21" s="10" t="s">
        <v>22</v>
      </c>
      <c r="F21" s="11">
        <v>204011000</v>
      </c>
      <c r="G21" s="11"/>
      <c r="H21" s="11"/>
    </row>
    <row r="22" spans="1:8" x14ac:dyDescent="0.2">
      <c r="A22" s="43"/>
      <c r="B22" s="43"/>
      <c r="C22" s="43"/>
      <c r="D22" s="43"/>
      <c r="E22" s="10" t="s">
        <v>23</v>
      </c>
      <c r="F22" s="11">
        <v>37300000</v>
      </c>
      <c r="G22" s="11">
        <v>38000000</v>
      </c>
      <c r="H22" s="11">
        <v>40380000</v>
      </c>
    </row>
    <row r="23" spans="1:8" x14ac:dyDescent="0.2">
      <c r="A23" s="43"/>
      <c r="B23" s="43"/>
      <c r="C23" s="43"/>
      <c r="D23" s="43"/>
      <c r="E23" s="10"/>
      <c r="F23" s="12"/>
      <c r="G23" s="12"/>
      <c r="H23" s="12"/>
    </row>
    <row r="24" spans="1:8" x14ac:dyDescent="0.2">
      <c r="A24" s="43"/>
      <c r="B24" s="43"/>
      <c r="C24" s="43"/>
      <c r="D24" s="43"/>
      <c r="E24" s="10" t="s">
        <v>24</v>
      </c>
      <c r="F24" s="11">
        <v>38000000</v>
      </c>
      <c r="G24" s="11">
        <v>49000000</v>
      </c>
      <c r="H24" s="11">
        <v>55554000</v>
      </c>
    </row>
    <row r="25" spans="1:8" x14ac:dyDescent="0.2">
      <c r="A25" s="43"/>
      <c r="B25" s="43"/>
      <c r="C25" s="43"/>
      <c r="D25" s="43"/>
      <c r="E25" s="10" t="s">
        <v>25</v>
      </c>
      <c r="F25" s="11"/>
      <c r="G25" s="11"/>
      <c r="H25" s="11"/>
    </row>
    <row r="26" spans="1:8" x14ac:dyDescent="0.2">
      <c r="A26" s="43"/>
      <c r="B26" s="43"/>
      <c r="C26" s="43"/>
      <c r="D26" s="43"/>
      <c r="E26" s="10" t="s">
        <v>26</v>
      </c>
      <c r="F26" s="12"/>
      <c r="G26" s="12"/>
      <c r="H26" s="12"/>
    </row>
    <row r="27" spans="1:8" x14ac:dyDescent="0.2">
      <c r="A27" s="43"/>
      <c r="B27" s="43"/>
      <c r="C27" s="43"/>
      <c r="D27" s="43"/>
      <c r="E27" s="10" t="s">
        <v>27</v>
      </c>
      <c r="F27" s="11"/>
      <c r="G27" s="11"/>
      <c r="H27" s="11"/>
    </row>
    <row r="28" spans="1:8" ht="16.5" x14ac:dyDescent="0.3">
      <c r="A28" s="43"/>
      <c r="B28" s="43"/>
      <c r="C28" s="43"/>
      <c r="D28" s="43"/>
      <c r="E28" s="14" t="s">
        <v>28</v>
      </c>
      <c r="F28" s="15">
        <f>+F5+F6+F7+F18</f>
        <v>21152973000</v>
      </c>
      <c r="G28" s="15">
        <f>+G5+G6+G7+G18</f>
        <v>22172236000</v>
      </c>
      <c r="H28" s="15">
        <f>+H5+H6+H7+H18</f>
        <v>24028372000</v>
      </c>
    </row>
    <row r="29" spans="1:8" ht="16.5" x14ac:dyDescent="0.3">
      <c r="A29" s="43"/>
      <c r="B29" s="43"/>
      <c r="C29" s="43"/>
      <c r="D29" s="43"/>
      <c r="E29" s="5" t="s">
        <v>29</v>
      </c>
      <c r="F29" s="16"/>
      <c r="G29" s="16"/>
      <c r="H29" s="16"/>
    </row>
    <row r="30" spans="1:8" ht="16.5" x14ac:dyDescent="0.3">
      <c r="A30" s="43"/>
      <c r="B30" s="43"/>
      <c r="C30" s="43"/>
      <c r="D30" s="43"/>
      <c r="E30" s="5" t="s">
        <v>30</v>
      </c>
      <c r="F30" s="8">
        <f>SUM(F31:F36)</f>
        <v>919772000</v>
      </c>
      <c r="G30" s="8">
        <f>SUM(G31:G36)</f>
        <v>956781000</v>
      </c>
      <c r="H30" s="8">
        <f>SUM(H31:H36)</f>
        <v>983544000</v>
      </c>
    </row>
    <row r="31" spans="1:8" x14ac:dyDescent="0.2">
      <c r="A31" s="43"/>
      <c r="B31" s="43"/>
      <c r="C31" s="43"/>
      <c r="D31" s="43"/>
      <c r="E31" s="10" t="s">
        <v>16</v>
      </c>
      <c r="F31" s="11">
        <v>30000000</v>
      </c>
      <c r="G31" s="11"/>
      <c r="H31" s="11"/>
    </row>
    <row r="32" spans="1:8" x14ac:dyDescent="0.2">
      <c r="A32" s="43"/>
      <c r="B32" s="43"/>
      <c r="C32" s="43"/>
      <c r="D32" s="43"/>
      <c r="E32" s="10" t="s">
        <v>31</v>
      </c>
      <c r="F32" s="11">
        <v>885288000</v>
      </c>
      <c r="G32" s="11">
        <v>928531000</v>
      </c>
      <c r="H32" s="11">
        <v>978544000</v>
      </c>
    </row>
    <row r="33" spans="1:8" x14ac:dyDescent="0.2">
      <c r="A33" s="43"/>
      <c r="B33" s="43"/>
      <c r="C33" s="43"/>
      <c r="D33" s="43"/>
      <c r="E33" s="10" t="s">
        <v>32</v>
      </c>
      <c r="F33" s="11">
        <v>4484000</v>
      </c>
      <c r="G33" s="11">
        <v>4250000</v>
      </c>
      <c r="H33" s="11">
        <v>5000000</v>
      </c>
    </row>
    <row r="34" spans="1:8" x14ac:dyDescent="0.2">
      <c r="A34" s="43"/>
      <c r="B34" s="43"/>
      <c r="C34" s="43"/>
      <c r="D34" s="43"/>
      <c r="E34" s="10" t="s">
        <v>33</v>
      </c>
      <c r="F34" s="11"/>
      <c r="G34" s="11"/>
      <c r="H34" s="11"/>
    </row>
    <row r="35" spans="1:8" x14ac:dyDescent="0.2">
      <c r="A35" s="43"/>
      <c r="B35" s="43"/>
      <c r="C35" s="43"/>
      <c r="D35" s="43"/>
      <c r="E35" s="10" t="s">
        <v>17</v>
      </c>
      <c r="F35" s="11"/>
      <c r="G35" s="11">
        <v>24000000</v>
      </c>
      <c r="H35" s="11"/>
    </row>
    <row r="36" spans="1:8" x14ac:dyDescent="0.2">
      <c r="A36" s="43"/>
      <c r="B36" s="43"/>
      <c r="C36" s="43"/>
      <c r="D36" s="43"/>
      <c r="E36" s="10" t="s">
        <v>34</v>
      </c>
      <c r="F36" s="11"/>
      <c r="G36" s="11"/>
      <c r="H36" s="11"/>
    </row>
    <row r="37" spans="1:8" ht="16.5" x14ac:dyDescent="0.3">
      <c r="A37" s="43"/>
      <c r="B37" s="43"/>
      <c r="C37" s="43"/>
      <c r="D37" s="43"/>
      <c r="E37" s="5" t="s">
        <v>19</v>
      </c>
      <c r="F37" s="8">
        <f>SUM(F38:F38)</f>
        <v>18530000</v>
      </c>
      <c r="G37" s="8">
        <f>SUM(G38:G38)</f>
        <v>13450000</v>
      </c>
      <c r="H37" s="8">
        <f>SUM(H38:H38)</f>
        <v>15750000</v>
      </c>
    </row>
    <row r="38" spans="1:8" x14ac:dyDescent="0.2">
      <c r="A38" s="43"/>
      <c r="B38" s="43"/>
      <c r="C38" s="43"/>
      <c r="D38" s="43"/>
      <c r="E38" s="10" t="s">
        <v>21</v>
      </c>
      <c r="F38" s="12">
        <v>18530000</v>
      </c>
      <c r="G38" s="12">
        <v>13450000</v>
      </c>
      <c r="H38" s="12">
        <v>15750000</v>
      </c>
    </row>
    <row r="39" spans="1:8" ht="16.5" x14ac:dyDescent="0.3">
      <c r="A39" s="43"/>
      <c r="B39" s="43"/>
      <c r="C39" s="43"/>
      <c r="D39" s="43"/>
      <c r="E39" s="14" t="s">
        <v>35</v>
      </c>
      <c r="F39" s="17">
        <f>+F30+F37</f>
        <v>938302000</v>
      </c>
      <c r="G39" s="17">
        <f>+G30+G37</f>
        <v>970231000</v>
      </c>
      <c r="H39" s="17">
        <f>+H30+H37</f>
        <v>999294000</v>
      </c>
    </row>
    <row r="40" spans="1:8" ht="16.5" x14ac:dyDescent="0.3">
      <c r="A40" s="43"/>
      <c r="B40" s="43"/>
      <c r="C40" s="43"/>
      <c r="D40" s="43"/>
      <c r="E40" s="18" t="s">
        <v>36</v>
      </c>
      <c r="F40" s="19">
        <f>+F28+F39</f>
        <v>22091275000</v>
      </c>
      <c r="G40" s="19">
        <f>+G28+G39</f>
        <v>23142467000</v>
      </c>
      <c r="H40" s="19">
        <f>+H28+H39</f>
        <v>25027666000</v>
      </c>
    </row>
    <row r="41" spans="1:8" x14ac:dyDescent="0.2">
      <c r="A41" s="43"/>
      <c r="B41" s="43"/>
      <c r="C41" s="43"/>
      <c r="D41" s="43"/>
      <c r="E41" s="20"/>
      <c r="F41" s="21"/>
      <c r="G41" s="21"/>
      <c r="H41" s="21"/>
    </row>
    <row r="42" spans="1:8" x14ac:dyDescent="0.2">
      <c r="A42" s="43"/>
      <c r="B42" s="43"/>
      <c r="C42" s="43"/>
      <c r="D42" s="43"/>
      <c r="E42" s="20"/>
      <c r="F42" s="21"/>
      <c r="G42" s="21"/>
      <c r="H42" s="21"/>
    </row>
    <row r="43" spans="1:8" x14ac:dyDescent="0.2">
      <c r="A43" s="43"/>
      <c r="B43" s="43"/>
      <c r="C43" s="43"/>
      <c r="D43" s="43"/>
      <c r="E43" s="22" t="s">
        <v>37</v>
      </c>
      <c r="F43" s="8"/>
      <c r="G43" s="8"/>
      <c r="H43" s="8"/>
    </row>
    <row r="44" spans="1:8" x14ac:dyDescent="0.2">
      <c r="A44" s="43"/>
      <c r="B44" s="43"/>
      <c r="C44" s="43"/>
      <c r="D44" s="43"/>
      <c r="E44" s="23"/>
      <c r="F44" s="24"/>
      <c r="G44" s="24"/>
      <c r="H44" s="24"/>
    </row>
    <row r="45" spans="1:8" x14ac:dyDescent="0.2">
      <c r="A45" s="43"/>
      <c r="B45" s="43"/>
      <c r="C45" s="43"/>
      <c r="D45" s="43"/>
      <c r="E45" s="22" t="s">
        <v>38</v>
      </c>
      <c r="F45" s="9">
        <f>SUM('[4]ETH:DC43'!F45)</f>
        <v>270549000</v>
      </c>
      <c r="G45" s="9">
        <f>SUM('[4]ETH:DC43'!G45)</f>
        <v>0</v>
      </c>
      <c r="H45" s="9">
        <f>SUM('[4]ETH:DC43'!H45)</f>
        <v>0</v>
      </c>
    </row>
    <row r="46" spans="1:8" x14ac:dyDescent="0.2">
      <c r="A46" s="43"/>
      <c r="B46" s="43"/>
      <c r="C46" s="43"/>
      <c r="D46" s="43"/>
      <c r="E46" s="25" t="s">
        <v>39</v>
      </c>
      <c r="F46" s="8">
        <f>SUM('[4]ETH:DC43'!F46)</f>
        <v>0</v>
      </c>
      <c r="G46" s="8">
        <f>SUM('[4]ETH:DC43'!G46)</f>
        <v>0</v>
      </c>
      <c r="H46" s="8">
        <f>SUM('[4]ETH:DC43'!H46)</f>
        <v>0</v>
      </c>
    </row>
    <row r="47" spans="1:8" x14ac:dyDescent="0.2">
      <c r="A47" s="43"/>
      <c r="B47" s="43"/>
      <c r="C47" s="43"/>
      <c r="D47" s="43"/>
      <c r="E47" s="22" t="s">
        <v>88</v>
      </c>
      <c r="F47" s="8">
        <f>SUM('[4]ETH:DC43'!F47)</f>
        <v>8650000</v>
      </c>
      <c r="G47" s="8">
        <f>SUM('[4]ETH:DC43'!G47)</f>
        <v>0</v>
      </c>
      <c r="H47" s="8">
        <f>SUM('[4]ETH:DC43'!H47)</f>
        <v>0</v>
      </c>
    </row>
    <row r="48" spans="1:8" x14ac:dyDescent="0.2">
      <c r="A48" s="43"/>
      <c r="B48" s="43"/>
      <c r="C48" s="43"/>
      <c r="D48" s="43"/>
      <c r="E48" s="26" t="s">
        <v>89</v>
      </c>
      <c r="F48" s="27">
        <f>SUM('[4]ETH:DC43'!F48)</f>
        <v>1000000</v>
      </c>
      <c r="G48" s="28">
        <f>SUM('[4]ETH:DC43'!G48)</f>
        <v>0</v>
      </c>
      <c r="H48" s="29">
        <f>SUM('[4]ETH:DC43'!H48)</f>
        <v>0</v>
      </c>
    </row>
    <row r="49" spans="1:8" x14ac:dyDescent="0.2">
      <c r="A49" s="43"/>
      <c r="B49" s="43"/>
      <c r="C49" s="43"/>
      <c r="D49" s="43"/>
      <c r="E49" s="26" t="s">
        <v>90</v>
      </c>
      <c r="F49" s="30">
        <f>SUM('[4]ETH:DC43'!F49)</f>
        <v>800000</v>
      </c>
      <c r="G49" s="11">
        <f>SUM('[4]ETH:DC43'!G49)</f>
        <v>0</v>
      </c>
      <c r="H49" s="31">
        <f>SUM('[4]ETH:DC43'!H49)</f>
        <v>0</v>
      </c>
    </row>
    <row r="50" spans="1:8" x14ac:dyDescent="0.2">
      <c r="A50" s="43"/>
      <c r="B50" s="43"/>
      <c r="C50" s="43"/>
      <c r="D50" s="43"/>
      <c r="E50" s="26" t="s">
        <v>91</v>
      </c>
      <c r="F50" s="30">
        <f>SUM('[4]ETH:DC43'!F50)</f>
        <v>1250000</v>
      </c>
      <c r="G50" s="11">
        <f>SUM('[4]ETH:DC43'!G50)</f>
        <v>0</v>
      </c>
      <c r="H50" s="31">
        <f>SUM('[4]ETH:DC43'!H50)</f>
        <v>0</v>
      </c>
    </row>
    <row r="51" spans="1:8" x14ac:dyDescent="0.2">
      <c r="A51" s="43"/>
      <c r="B51" s="43"/>
      <c r="C51" s="43"/>
      <c r="D51" s="43"/>
      <c r="E51" s="26" t="s">
        <v>92</v>
      </c>
      <c r="F51" s="30">
        <f>SUM('[4]ETH:DC43'!F51)</f>
        <v>500000</v>
      </c>
      <c r="G51" s="11">
        <f>SUM('[4]ETH:DC43'!G51)</f>
        <v>0</v>
      </c>
      <c r="H51" s="31">
        <f>SUM('[4]ETH:DC43'!H51)</f>
        <v>0</v>
      </c>
    </row>
    <row r="52" spans="1:8" x14ac:dyDescent="0.2">
      <c r="A52" s="43"/>
      <c r="B52" s="43"/>
      <c r="C52" s="43"/>
      <c r="D52" s="43"/>
      <c r="E52" s="26" t="s">
        <v>93</v>
      </c>
      <c r="F52" s="30">
        <f>SUM('[4]ETH:DC43'!F52)</f>
        <v>1000000</v>
      </c>
      <c r="G52" s="11">
        <f>SUM('[4]ETH:DC43'!G52)</f>
        <v>0</v>
      </c>
      <c r="H52" s="31">
        <f>SUM('[4]ETH:DC43'!H52)</f>
        <v>0</v>
      </c>
    </row>
    <row r="53" spans="1:8" x14ac:dyDescent="0.2">
      <c r="A53" s="43"/>
      <c r="B53" s="43"/>
      <c r="C53" s="43"/>
      <c r="D53" s="43"/>
      <c r="E53" s="26" t="s">
        <v>94</v>
      </c>
      <c r="F53" s="30">
        <f>SUM('[4]ETH:DC43'!F53)</f>
        <v>1300000</v>
      </c>
      <c r="G53" s="11">
        <f>SUM('[4]ETH:DC43'!G53)</f>
        <v>0</v>
      </c>
      <c r="H53" s="31">
        <f>SUM('[4]ETH:DC43'!H53)</f>
        <v>0</v>
      </c>
    </row>
    <row r="54" spans="1:8" x14ac:dyDescent="0.2">
      <c r="A54" s="43"/>
      <c r="B54" s="43"/>
      <c r="C54" s="43"/>
      <c r="D54" s="43"/>
      <c r="E54" s="26" t="s">
        <v>95</v>
      </c>
      <c r="F54" s="30">
        <f>SUM('[4]ETH:DC43'!F54)</f>
        <v>2800000</v>
      </c>
      <c r="G54" s="11">
        <f>SUM('[4]ETH:DC43'!G54)</f>
        <v>0</v>
      </c>
      <c r="H54" s="31">
        <f>SUM('[4]ETH:DC43'!H54)</f>
        <v>0</v>
      </c>
    </row>
    <row r="55" spans="1:8" x14ac:dyDescent="0.2">
      <c r="A55" s="43"/>
      <c r="B55" s="43"/>
      <c r="C55" s="43"/>
      <c r="D55" s="43"/>
      <c r="E55" s="26"/>
      <c r="F55" s="30">
        <f>SUM('[4]ETH:DC43'!F55)</f>
        <v>0</v>
      </c>
      <c r="G55" s="11">
        <f>SUM('[4]ETH:DC43'!G55)</f>
        <v>0</v>
      </c>
      <c r="H55" s="31">
        <f>SUM('[4]ETH:DC43'!H55)</f>
        <v>0</v>
      </c>
    </row>
    <row r="56" spans="1:8" x14ac:dyDescent="0.2">
      <c r="A56" s="43"/>
      <c r="B56" s="43"/>
      <c r="C56" s="43"/>
      <c r="D56" s="43"/>
      <c r="E56" s="26"/>
      <c r="F56" s="32">
        <f>SUM('[4]ETH:DC43'!F56)</f>
        <v>0</v>
      </c>
      <c r="G56" s="33">
        <f>SUM('[4]ETH:DC43'!G56)</f>
        <v>0</v>
      </c>
      <c r="H56" s="34">
        <f>SUM('[4]ETH:DC43'!H56)</f>
        <v>0</v>
      </c>
    </row>
    <row r="57" spans="1:8" x14ac:dyDescent="0.2">
      <c r="A57" s="43"/>
      <c r="B57" s="43"/>
      <c r="C57" s="43"/>
      <c r="D57" s="43"/>
      <c r="E57" s="35"/>
      <c r="F57" s="36">
        <f>SUM('[4]ETH:DC43'!F57)</f>
        <v>0</v>
      </c>
      <c r="G57" s="36">
        <f>SUM('[4]ETH:DC43'!G57)</f>
        <v>0</v>
      </c>
      <c r="H57" s="36">
        <f>SUM('[4]ETH:DC43'!H57)</f>
        <v>0</v>
      </c>
    </row>
    <row r="58" spans="1:8" x14ac:dyDescent="0.2">
      <c r="A58" s="43"/>
      <c r="B58" s="43"/>
      <c r="C58" s="43"/>
      <c r="D58" s="43"/>
      <c r="E58" s="22" t="s">
        <v>96</v>
      </c>
      <c r="F58" s="8">
        <f>SUM('[4]ETH:DC43'!F58)</f>
        <v>48080000</v>
      </c>
      <c r="G58" s="8">
        <f>SUM('[4]ETH:DC43'!G58)</f>
        <v>0</v>
      </c>
      <c r="H58" s="8">
        <f>SUM('[4]ETH:DC43'!H58)</f>
        <v>0</v>
      </c>
    </row>
    <row r="59" spans="1:8" x14ac:dyDescent="0.2">
      <c r="A59" s="43"/>
      <c r="B59" s="43"/>
      <c r="C59" s="43"/>
      <c r="D59" s="43"/>
      <c r="E59" s="26" t="s">
        <v>97</v>
      </c>
      <c r="F59" s="27">
        <f>SUM('[4]ETH:DC43'!F59)</f>
        <v>2000000</v>
      </c>
      <c r="G59" s="28">
        <f>SUM('[4]ETH:DC43'!G59)</f>
        <v>0</v>
      </c>
      <c r="H59" s="29">
        <f>SUM('[4]ETH:DC43'!H59)</f>
        <v>0</v>
      </c>
    </row>
    <row r="60" spans="1:8" x14ac:dyDescent="0.2">
      <c r="A60" s="43"/>
      <c r="B60" s="43"/>
      <c r="C60" s="43"/>
      <c r="D60" s="43"/>
      <c r="E60" s="26" t="s">
        <v>98</v>
      </c>
      <c r="F60" s="30">
        <f>SUM('[4]ETH:DC43'!F60)</f>
        <v>46080000</v>
      </c>
      <c r="G60" s="11">
        <f>SUM('[4]ETH:DC43'!G60)</f>
        <v>0</v>
      </c>
      <c r="H60" s="31">
        <f>SUM('[4]ETH:DC43'!H60)</f>
        <v>0</v>
      </c>
    </row>
    <row r="61" spans="1:8" x14ac:dyDescent="0.2">
      <c r="A61" s="43"/>
      <c r="B61" s="43"/>
      <c r="C61" s="43"/>
      <c r="D61" s="43"/>
      <c r="F61" s="30">
        <f>SUM('[4]ETH:DC43'!F61)</f>
        <v>0</v>
      </c>
      <c r="G61" s="11">
        <f>SUM('[4]ETH:DC43'!G61)</f>
        <v>0</v>
      </c>
      <c r="H61" s="31">
        <f>SUM('[4]ETH:DC43'!H61)</f>
        <v>0</v>
      </c>
    </row>
    <row r="62" spans="1:8" x14ac:dyDescent="0.2">
      <c r="A62" s="43"/>
      <c r="B62" s="43"/>
      <c r="C62" s="43"/>
      <c r="D62" s="43"/>
      <c r="E62" s="26"/>
      <c r="F62" s="32">
        <f>SUM('[4]ETH:DC43'!F62)</f>
        <v>0</v>
      </c>
      <c r="G62" s="33">
        <f>SUM('[4]ETH:DC43'!G62)</f>
        <v>0</v>
      </c>
      <c r="H62" s="34">
        <f>SUM('[4]ETH:DC43'!H62)</f>
        <v>0</v>
      </c>
    </row>
    <row r="63" spans="1:8" x14ac:dyDescent="0.2">
      <c r="A63" s="43"/>
      <c r="B63" s="43"/>
      <c r="C63" s="43"/>
      <c r="D63" s="43"/>
      <c r="E63" s="35"/>
      <c r="F63" s="36">
        <f>SUM('[4]ETH:DC43'!F63)</f>
        <v>0</v>
      </c>
      <c r="G63" s="36">
        <f>SUM('[4]ETH:DC43'!G63)</f>
        <v>0</v>
      </c>
      <c r="H63" s="36">
        <f>SUM('[4]ETH:DC43'!H63)</f>
        <v>0</v>
      </c>
    </row>
    <row r="64" spans="1:8" x14ac:dyDescent="0.2">
      <c r="A64" s="43"/>
      <c r="B64" s="43"/>
      <c r="C64" s="43"/>
      <c r="D64" s="43"/>
      <c r="E64" s="22" t="s">
        <v>99</v>
      </c>
      <c r="F64" s="8">
        <f>SUM('[4]ETH:DC43'!F64)</f>
        <v>13000000</v>
      </c>
      <c r="G64" s="8">
        <f>SUM('[4]ETH:DC43'!G64)</f>
        <v>0</v>
      </c>
      <c r="H64" s="8">
        <f>SUM('[4]ETH:DC43'!H64)</f>
        <v>0</v>
      </c>
    </row>
    <row r="65" spans="1:8" x14ac:dyDescent="0.2">
      <c r="A65" s="43"/>
      <c r="B65" s="43"/>
      <c r="C65" s="43"/>
      <c r="D65" s="43"/>
      <c r="E65" s="26" t="s">
        <v>100</v>
      </c>
      <c r="F65" s="27">
        <f>SUM('[4]ETH:DC43'!F65)</f>
        <v>9750000</v>
      </c>
      <c r="G65" s="28">
        <f>SUM('[4]ETH:DC43'!G65)</f>
        <v>0</v>
      </c>
      <c r="H65" s="29">
        <f>SUM('[4]ETH:DC43'!H65)</f>
        <v>0</v>
      </c>
    </row>
    <row r="66" spans="1:8" x14ac:dyDescent="0.2">
      <c r="A66" s="43"/>
      <c r="B66" s="43"/>
      <c r="C66" s="43"/>
      <c r="D66" s="43"/>
      <c r="E66" s="26" t="s">
        <v>101</v>
      </c>
      <c r="F66" s="30">
        <f>SUM('[4]ETH:DC43'!F66)</f>
        <v>1000000</v>
      </c>
      <c r="G66" s="11">
        <f>SUM('[4]ETH:DC43'!G66)</f>
        <v>0</v>
      </c>
      <c r="H66" s="31">
        <f>SUM('[4]ETH:DC43'!H66)</f>
        <v>0</v>
      </c>
    </row>
    <row r="67" spans="1:8" x14ac:dyDescent="0.2">
      <c r="A67" s="43"/>
      <c r="B67" s="43"/>
      <c r="C67" s="43"/>
      <c r="D67" s="43"/>
      <c r="E67" s="26" t="s">
        <v>102</v>
      </c>
      <c r="F67" s="30">
        <f>SUM('[4]ETH:DC43'!F67)</f>
        <v>1250000</v>
      </c>
      <c r="G67" s="11">
        <f>SUM('[4]ETH:DC43'!G67)</f>
        <v>0</v>
      </c>
      <c r="H67" s="31">
        <f>SUM('[4]ETH:DC43'!H67)</f>
        <v>0</v>
      </c>
    </row>
    <row r="68" spans="1:8" x14ac:dyDescent="0.2">
      <c r="A68" s="43"/>
      <c r="B68" s="43"/>
      <c r="C68" s="43"/>
      <c r="D68" s="43"/>
      <c r="E68" s="26" t="s">
        <v>103</v>
      </c>
      <c r="F68" s="32">
        <f>SUM('[4]ETH:DC43'!F68)</f>
        <v>1000000</v>
      </c>
      <c r="G68" s="33">
        <f>SUM('[4]ETH:DC43'!G68)</f>
        <v>0</v>
      </c>
      <c r="H68" s="34">
        <f>SUM('[4]ETH:DC43'!H68)</f>
        <v>0</v>
      </c>
    </row>
    <row r="69" spans="1:8" x14ac:dyDescent="0.2">
      <c r="A69" s="43"/>
      <c r="B69" s="43"/>
      <c r="C69" s="43"/>
      <c r="D69" s="43"/>
      <c r="E69" s="35"/>
      <c r="F69" s="36">
        <f>SUM('[4]ETH:DC43'!F69)</f>
        <v>0</v>
      </c>
      <c r="G69" s="36">
        <f>SUM('[4]ETH:DC43'!G69)</f>
        <v>0</v>
      </c>
      <c r="H69" s="36">
        <f>SUM('[4]ETH:DC43'!H69)</f>
        <v>0</v>
      </c>
    </row>
    <row r="70" spans="1:8" x14ac:dyDescent="0.2">
      <c r="A70" s="43"/>
      <c r="B70" s="43"/>
      <c r="C70" s="43"/>
      <c r="D70" s="43"/>
      <c r="E70" s="22" t="s">
        <v>104</v>
      </c>
      <c r="F70" s="8">
        <f>SUM('[4]ETH:DC43'!F70)</f>
        <v>200819000</v>
      </c>
      <c r="G70" s="8">
        <f>SUM('[4]ETH:DC43'!G70)</f>
        <v>0</v>
      </c>
      <c r="H70" s="8">
        <f>SUM('[4]ETH:DC43'!H70)</f>
        <v>0</v>
      </c>
    </row>
    <row r="71" spans="1:8" x14ac:dyDescent="0.2">
      <c r="A71" s="43"/>
      <c r="B71" s="43"/>
      <c r="C71" s="43"/>
      <c r="D71" s="43"/>
      <c r="E71" s="26" t="s">
        <v>105</v>
      </c>
      <c r="F71" s="27">
        <f>SUM('[4]ETH:DC43'!F71)</f>
        <v>1911000</v>
      </c>
      <c r="G71" s="28">
        <f>SUM('[4]ETH:DC43'!G71)</f>
        <v>0</v>
      </c>
      <c r="H71" s="29">
        <f>SUM('[4]ETH:DC43'!H71)</f>
        <v>0</v>
      </c>
    </row>
    <row r="72" spans="1:8" x14ac:dyDescent="0.2">
      <c r="A72" s="43"/>
      <c r="B72" s="43"/>
      <c r="C72" s="43"/>
      <c r="D72" s="43"/>
      <c r="E72" s="26" t="s">
        <v>106</v>
      </c>
      <c r="F72" s="30">
        <f>SUM('[4]ETH:DC43'!F72)</f>
        <v>8958000</v>
      </c>
      <c r="G72" s="11">
        <f>SUM('[4]ETH:DC43'!G72)</f>
        <v>0</v>
      </c>
      <c r="H72" s="31">
        <f>SUM('[4]ETH:DC43'!H72)</f>
        <v>0</v>
      </c>
    </row>
    <row r="73" spans="1:8" x14ac:dyDescent="0.2">
      <c r="A73" s="43"/>
      <c r="B73" s="43"/>
      <c r="C73" s="43"/>
      <c r="D73" s="43"/>
      <c r="E73" s="26" t="s">
        <v>107</v>
      </c>
      <c r="F73" s="30">
        <f>SUM('[4]ETH:DC43'!F73)</f>
        <v>160316000</v>
      </c>
      <c r="G73" s="11">
        <f>SUM('[4]ETH:DC43'!G73)</f>
        <v>0</v>
      </c>
      <c r="H73" s="31">
        <f>SUM('[4]ETH:DC43'!H73)</f>
        <v>0</v>
      </c>
    </row>
    <row r="74" spans="1:8" x14ac:dyDescent="0.2">
      <c r="A74" s="43"/>
      <c r="B74" s="43"/>
      <c r="C74" s="43"/>
      <c r="D74" s="43"/>
      <c r="E74" s="26" t="s">
        <v>71</v>
      </c>
      <c r="F74" s="32">
        <f>SUM('[4]ETH:DC43'!F74)</f>
        <v>29634000</v>
      </c>
      <c r="G74" s="33">
        <f>SUM('[4]ETH:DC43'!G74)</f>
        <v>0</v>
      </c>
      <c r="H74" s="34">
        <f>SUM('[4]ETH:DC43'!H74)</f>
        <v>0</v>
      </c>
    </row>
    <row r="75" spans="1:8" x14ac:dyDescent="0.2">
      <c r="E75" s="51"/>
      <c r="F75" s="52"/>
      <c r="G75" s="52"/>
      <c r="H75" s="52"/>
    </row>
    <row r="76" spans="1:8" x14ac:dyDescent="0.2">
      <c r="E76" s="53" t="s">
        <v>44</v>
      </c>
      <c r="F76" s="54">
        <f>SUM(F45)</f>
        <v>270549000</v>
      </c>
      <c r="G76" s="54">
        <f t="shared" ref="G76:H76" si="0">SUM(G45)</f>
        <v>0</v>
      </c>
      <c r="H76" s="54">
        <f t="shared" si="0"/>
        <v>0</v>
      </c>
    </row>
    <row r="77" spans="1:8" x14ac:dyDescent="0.2">
      <c r="F77" s="58"/>
      <c r="G77" s="58"/>
      <c r="H77" s="58"/>
    </row>
    <row r="78" spans="1:8" x14ac:dyDescent="0.2">
      <c r="F78" s="58"/>
      <c r="G78" s="58"/>
      <c r="H78" s="58"/>
    </row>
    <row r="79" spans="1:8" x14ac:dyDescent="0.2">
      <c r="F79" s="58"/>
      <c r="G79" s="58"/>
      <c r="H79" s="58"/>
    </row>
    <row r="80" spans="1:8" x14ac:dyDescent="0.2">
      <c r="F80" s="58"/>
      <c r="G80" s="58"/>
      <c r="H80" s="58"/>
    </row>
    <row r="81" spans="6:8" x14ac:dyDescent="0.2">
      <c r="F81" s="58"/>
      <c r="G81" s="58"/>
      <c r="H81" s="58"/>
    </row>
    <row r="82" spans="6:8" x14ac:dyDescent="0.2">
      <c r="F82" s="58"/>
      <c r="G82" s="58"/>
      <c r="H82" s="58"/>
    </row>
    <row r="83" spans="6:8" x14ac:dyDescent="0.2">
      <c r="F83" s="58"/>
      <c r="G83" s="58"/>
      <c r="H83" s="58"/>
    </row>
    <row r="84" spans="6:8" x14ac:dyDescent="0.2">
      <c r="F84" s="58"/>
      <c r="G84" s="58"/>
      <c r="H84" s="58"/>
    </row>
    <row r="85" spans="6:8" x14ac:dyDescent="0.2">
      <c r="F85" s="58"/>
      <c r="G85" s="58"/>
      <c r="H85" s="58"/>
    </row>
    <row r="86" spans="6:8" x14ac:dyDescent="0.2">
      <c r="F86" s="58"/>
      <c r="G86" s="58"/>
      <c r="H86" s="58"/>
    </row>
    <row r="87" spans="6:8" x14ac:dyDescent="0.2">
      <c r="F87" s="58"/>
      <c r="G87" s="58"/>
      <c r="H87" s="58"/>
    </row>
    <row r="88" spans="6:8" x14ac:dyDescent="0.2">
      <c r="F88" s="58"/>
      <c r="G88" s="58"/>
      <c r="H88" s="58"/>
    </row>
    <row r="89" spans="6:8" x14ac:dyDescent="0.2">
      <c r="F89" s="58"/>
      <c r="G89" s="58"/>
      <c r="H89" s="58"/>
    </row>
    <row r="90" spans="6:8" x14ac:dyDescent="0.2">
      <c r="F90" s="58"/>
      <c r="G90" s="58"/>
      <c r="H90" s="58"/>
    </row>
    <row r="91" spans="6:8" x14ac:dyDescent="0.2">
      <c r="F91" s="58"/>
      <c r="G91" s="58"/>
      <c r="H91" s="58"/>
    </row>
    <row r="92" spans="6:8" x14ac:dyDescent="0.2">
      <c r="F92" s="58"/>
      <c r="G92" s="58"/>
      <c r="H92" s="58"/>
    </row>
    <row r="93" spans="6:8" x14ac:dyDescent="0.2">
      <c r="F93" s="58"/>
      <c r="G93" s="58"/>
      <c r="H93" s="58"/>
    </row>
    <row r="94" spans="6:8" x14ac:dyDescent="0.2">
      <c r="F94" s="58"/>
      <c r="G94" s="58"/>
      <c r="H94" s="58"/>
    </row>
    <row r="95" spans="6:8" x14ac:dyDescent="0.2">
      <c r="F95" s="58"/>
      <c r="G95" s="58"/>
      <c r="H95" s="58"/>
    </row>
    <row r="96" spans="6:8" x14ac:dyDescent="0.2">
      <c r="F96" s="58"/>
      <c r="G96" s="58"/>
      <c r="H96" s="58"/>
    </row>
    <row r="97" spans="6:8" x14ac:dyDescent="0.2">
      <c r="F97" s="58"/>
      <c r="G97" s="58"/>
      <c r="H97" s="58"/>
    </row>
    <row r="98" spans="6:8" x14ac:dyDescent="0.2">
      <c r="F98" s="58"/>
      <c r="G98" s="58"/>
      <c r="H98" s="58"/>
    </row>
    <row r="99" spans="6:8" x14ac:dyDescent="0.2">
      <c r="F99" s="58"/>
      <c r="G99" s="58"/>
      <c r="H99" s="58"/>
    </row>
    <row r="100" spans="6:8" x14ac:dyDescent="0.2">
      <c r="F100" s="58"/>
      <c r="G100" s="58"/>
      <c r="H100" s="58"/>
    </row>
    <row r="101" spans="6:8" x14ac:dyDescent="0.2">
      <c r="F101" s="58"/>
      <c r="G101" s="58"/>
      <c r="H101" s="58"/>
    </row>
    <row r="102" spans="6:8" x14ac:dyDescent="0.2">
      <c r="F102" s="58"/>
      <c r="G102" s="58"/>
      <c r="H102" s="58"/>
    </row>
    <row r="103" spans="6:8" x14ac:dyDescent="0.2">
      <c r="F103" s="58"/>
      <c r="G103" s="58"/>
      <c r="H103" s="58"/>
    </row>
    <row r="104" spans="6:8" x14ac:dyDescent="0.2">
      <c r="F104" s="58"/>
      <c r="G104" s="58"/>
      <c r="H104" s="58"/>
    </row>
    <row r="105" spans="6:8" x14ac:dyDescent="0.2">
      <c r="F105" s="58"/>
      <c r="G105" s="58"/>
      <c r="H105" s="58"/>
    </row>
    <row r="106" spans="6:8" x14ac:dyDescent="0.2">
      <c r="F106" s="58"/>
      <c r="G106" s="58"/>
      <c r="H106" s="58"/>
    </row>
    <row r="107" spans="6:8" x14ac:dyDescent="0.2">
      <c r="F107" s="58"/>
      <c r="G107" s="58"/>
      <c r="H107" s="58"/>
    </row>
    <row r="108" spans="6:8" x14ac:dyDescent="0.2">
      <c r="F108" s="58"/>
      <c r="G108" s="58"/>
      <c r="H108" s="58"/>
    </row>
    <row r="109" spans="6:8" x14ac:dyDescent="0.2">
      <c r="F109" s="58"/>
      <c r="G109" s="58"/>
      <c r="H109" s="58"/>
    </row>
    <row r="110" spans="6:8" x14ac:dyDescent="0.2">
      <c r="F110" s="58"/>
      <c r="G110" s="58"/>
      <c r="H110" s="58"/>
    </row>
    <row r="111" spans="6:8" x14ac:dyDescent="0.2">
      <c r="F111" s="58"/>
      <c r="G111" s="58"/>
      <c r="H111" s="58"/>
    </row>
    <row r="112" spans="6:8" x14ac:dyDescent="0.2">
      <c r="F112" s="58"/>
      <c r="G112" s="58"/>
      <c r="H112" s="58"/>
    </row>
    <row r="113" spans="6:8" x14ac:dyDescent="0.2">
      <c r="F113" s="58"/>
      <c r="G113" s="58"/>
      <c r="H113" s="58"/>
    </row>
    <row r="114" spans="6:8" x14ac:dyDescent="0.2">
      <c r="F114" s="58"/>
      <c r="G114" s="58"/>
      <c r="H114" s="58"/>
    </row>
    <row r="115" spans="6:8" x14ac:dyDescent="0.2">
      <c r="F115" s="58"/>
      <c r="G115" s="58"/>
      <c r="H115" s="58"/>
    </row>
    <row r="116" spans="6:8" x14ac:dyDescent="0.2">
      <c r="F116" s="58"/>
      <c r="G116" s="58"/>
      <c r="H116" s="58"/>
    </row>
    <row r="117" spans="6:8" x14ac:dyDescent="0.2">
      <c r="F117" s="58"/>
      <c r="G117" s="58"/>
      <c r="H117" s="58"/>
    </row>
    <row r="118" spans="6:8" x14ac:dyDescent="0.2">
      <c r="F118" s="58"/>
      <c r="G118" s="58"/>
      <c r="H118" s="58"/>
    </row>
    <row r="119" spans="6:8" x14ac:dyDescent="0.2">
      <c r="F119" s="58"/>
      <c r="G119" s="58"/>
      <c r="H119" s="58"/>
    </row>
    <row r="120" spans="6:8" x14ac:dyDescent="0.2">
      <c r="F120" s="58"/>
      <c r="G120" s="58"/>
      <c r="H120" s="58"/>
    </row>
    <row r="121" spans="6:8" x14ac:dyDescent="0.2">
      <c r="F121" s="58"/>
      <c r="G121" s="58"/>
      <c r="H121" s="58"/>
    </row>
    <row r="122" spans="6:8" x14ac:dyDescent="0.2">
      <c r="F122" s="58"/>
      <c r="G122" s="58"/>
      <c r="H122" s="58"/>
    </row>
    <row r="123" spans="6:8" x14ac:dyDescent="0.2">
      <c r="F123" s="58"/>
      <c r="G123" s="58"/>
      <c r="H123" s="58"/>
    </row>
    <row r="124" spans="6:8" x14ac:dyDescent="0.2">
      <c r="F124" s="58"/>
      <c r="G124" s="58"/>
      <c r="H124" s="58"/>
    </row>
    <row r="125" spans="6:8" x14ac:dyDescent="0.2">
      <c r="F125" s="58"/>
      <c r="G125" s="58"/>
      <c r="H125" s="58"/>
    </row>
    <row r="126" spans="6:8" x14ac:dyDescent="0.2">
      <c r="F126" s="58"/>
      <c r="G126" s="58"/>
      <c r="H126" s="58"/>
    </row>
    <row r="127" spans="6:8" x14ac:dyDescent="0.2">
      <c r="F127" s="58"/>
      <c r="G127" s="58"/>
      <c r="H127" s="58"/>
    </row>
    <row r="128" spans="6:8" x14ac:dyDescent="0.2">
      <c r="F128" s="58"/>
      <c r="G128" s="58"/>
      <c r="H128" s="58"/>
    </row>
    <row r="129" spans="6:8" x14ac:dyDescent="0.2">
      <c r="F129" s="58"/>
      <c r="G129" s="58"/>
      <c r="H129" s="58"/>
    </row>
    <row r="130" spans="6:8" x14ac:dyDescent="0.2">
      <c r="F130" s="58"/>
      <c r="G130" s="58"/>
      <c r="H130" s="58"/>
    </row>
    <row r="131" spans="6:8" x14ac:dyDescent="0.2">
      <c r="F131" s="58"/>
      <c r="G131" s="58"/>
      <c r="H131" s="58"/>
    </row>
    <row r="132" spans="6:8" x14ac:dyDescent="0.2">
      <c r="F132" s="58"/>
      <c r="G132" s="58"/>
      <c r="H132" s="58"/>
    </row>
    <row r="133" spans="6:8" x14ac:dyDescent="0.2">
      <c r="F133" s="58"/>
      <c r="G133" s="58"/>
      <c r="H133" s="58"/>
    </row>
    <row r="134" spans="6:8" x14ac:dyDescent="0.2">
      <c r="F134" s="58"/>
      <c r="G134" s="58"/>
      <c r="H134" s="58"/>
    </row>
    <row r="135" spans="6:8" x14ac:dyDescent="0.2">
      <c r="F135" s="58"/>
      <c r="G135" s="58"/>
      <c r="H135" s="58"/>
    </row>
    <row r="136" spans="6:8" x14ac:dyDescent="0.2">
      <c r="F136" s="58"/>
      <c r="G136" s="58"/>
      <c r="H136" s="58"/>
    </row>
    <row r="137" spans="6:8" x14ac:dyDescent="0.2">
      <c r="F137" s="58"/>
      <c r="G137" s="58"/>
      <c r="H137" s="58"/>
    </row>
    <row r="138" spans="6:8" x14ac:dyDescent="0.2">
      <c r="F138" s="58"/>
      <c r="G138" s="58"/>
      <c r="H138" s="58"/>
    </row>
    <row r="139" spans="6:8" x14ac:dyDescent="0.2">
      <c r="F139" s="58"/>
      <c r="G139" s="58"/>
      <c r="H139" s="58"/>
    </row>
    <row r="140" spans="6:8" x14ac:dyDescent="0.2">
      <c r="F140" s="58"/>
      <c r="G140" s="58"/>
      <c r="H140" s="58"/>
    </row>
    <row r="141" spans="6:8" x14ac:dyDescent="0.2">
      <c r="F141" s="58"/>
      <c r="G141" s="58"/>
      <c r="H141" s="58"/>
    </row>
    <row r="142" spans="6:8" x14ac:dyDescent="0.2">
      <c r="F142" s="58"/>
      <c r="G142" s="58"/>
      <c r="H142" s="58"/>
    </row>
    <row r="143" spans="6:8" x14ac:dyDescent="0.2">
      <c r="F143" s="58"/>
      <c r="G143" s="58"/>
      <c r="H143" s="58"/>
    </row>
    <row r="144" spans="6:8" x14ac:dyDescent="0.2">
      <c r="F144" s="58"/>
      <c r="G144" s="58"/>
      <c r="H144" s="58"/>
    </row>
    <row r="145" spans="6:8" x14ac:dyDescent="0.2">
      <c r="F145" s="58"/>
      <c r="G145" s="58"/>
      <c r="H145" s="58"/>
    </row>
    <row r="146" spans="6:8" x14ac:dyDescent="0.2">
      <c r="F146" s="58"/>
      <c r="G146" s="58"/>
      <c r="H146" s="58"/>
    </row>
    <row r="147" spans="6:8" x14ac:dyDescent="0.2">
      <c r="F147" s="58"/>
      <c r="G147" s="58"/>
      <c r="H147" s="58"/>
    </row>
    <row r="148" spans="6:8" x14ac:dyDescent="0.2">
      <c r="F148" s="58"/>
      <c r="G148" s="58"/>
      <c r="H148" s="58"/>
    </row>
    <row r="149" spans="6:8" x14ac:dyDescent="0.2">
      <c r="F149" s="58"/>
      <c r="G149" s="58"/>
      <c r="H149" s="58"/>
    </row>
    <row r="150" spans="6:8" x14ac:dyDescent="0.2">
      <c r="F150" s="58"/>
      <c r="G150" s="58"/>
      <c r="H150" s="58"/>
    </row>
    <row r="151" spans="6:8" x14ac:dyDescent="0.2">
      <c r="F151" s="58"/>
      <c r="G151" s="58"/>
      <c r="H151" s="58"/>
    </row>
    <row r="152" spans="6:8" x14ac:dyDescent="0.2">
      <c r="F152" s="58"/>
      <c r="G152" s="58"/>
      <c r="H152" s="58"/>
    </row>
    <row r="153" spans="6:8" x14ac:dyDescent="0.2">
      <c r="F153" s="58"/>
      <c r="G153" s="58"/>
      <c r="H153" s="58"/>
    </row>
    <row r="154" spans="6:8" x14ac:dyDescent="0.2">
      <c r="F154" s="58"/>
      <c r="G154" s="58"/>
      <c r="H154" s="58"/>
    </row>
    <row r="155" spans="6:8" x14ac:dyDescent="0.2">
      <c r="F155" s="58"/>
      <c r="G155" s="58"/>
      <c r="H155" s="58"/>
    </row>
    <row r="156" spans="6:8" x14ac:dyDescent="0.2">
      <c r="F156" s="58"/>
      <c r="G156" s="58"/>
      <c r="H156" s="58"/>
    </row>
    <row r="157" spans="6:8" x14ac:dyDescent="0.2">
      <c r="F157" s="58"/>
      <c r="G157" s="58"/>
      <c r="H157" s="58"/>
    </row>
    <row r="158" spans="6:8" x14ac:dyDescent="0.2">
      <c r="F158" s="58"/>
      <c r="G158" s="58"/>
      <c r="H158" s="58"/>
    </row>
    <row r="159" spans="6:8" x14ac:dyDescent="0.2">
      <c r="F159" s="58"/>
      <c r="G159" s="58"/>
      <c r="H159" s="58"/>
    </row>
    <row r="160" spans="6:8" x14ac:dyDescent="0.2">
      <c r="F160" s="58"/>
      <c r="G160" s="58"/>
      <c r="H160" s="58"/>
    </row>
    <row r="161" spans="6:8" x14ac:dyDescent="0.2">
      <c r="F161" s="58"/>
      <c r="G161" s="58"/>
      <c r="H161" s="58"/>
    </row>
    <row r="162" spans="6:8" x14ac:dyDescent="0.2">
      <c r="F162" s="58"/>
      <c r="G162" s="58"/>
      <c r="H162" s="58"/>
    </row>
    <row r="163" spans="6:8" x14ac:dyDescent="0.2">
      <c r="F163" s="58"/>
      <c r="G163" s="58"/>
      <c r="H163" s="58"/>
    </row>
    <row r="164" spans="6:8" x14ac:dyDescent="0.2">
      <c r="F164" s="58"/>
      <c r="G164" s="58"/>
      <c r="H164" s="58"/>
    </row>
    <row r="165" spans="6:8" x14ac:dyDescent="0.2">
      <c r="F165" s="58"/>
      <c r="G165" s="58"/>
      <c r="H165" s="58"/>
    </row>
    <row r="166" spans="6:8" x14ac:dyDescent="0.2">
      <c r="F166" s="58"/>
      <c r="G166" s="58"/>
      <c r="H166" s="58"/>
    </row>
    <row r="167" spans="6:8" x14ac:dyDescent="0.2">
      <c r="F167" s="58"/>
      <c r="G167" s="58"/>
      <c r="H167" s="58"/>
    </row>
    <row r="168" spans="6:8" x14ac:dyDescent="0.2">
      <c r="F168" s="58"/>
      <c r="G168" s="58"/>
      <c r="H168" s="58"/>
    </row>
    <row r="169" spans="6:8" x14ac:dyDescent="0.2">
      <c r="F169" s="58"/>
      <c r="G169" s="58"/>
      <c r="H169" s="58"/>
    </row>
    <row r="170" spans="6:8" x14ac:dyDescent="0.2">
      <c r="F170" s="58"/>
      <c r="G170" s="58"/>
      <c r="H170" s="58"/>
    </row>
    <row r="171" spans="6:8" x14ac:dyDescent="0.2">
      <c r="F171" s="58"/>
      <c r="G171" s="58"/>
      <c r="H171" s="58"/>
    </row>
    <row r="172" spans="6:8" x14ac:dyDescent="0.2">
      <c r="F172" s="58"/>
      <c r="G172" s="58"/>
      <c r="H172" s="58"/>
    </row>
    <row r="173" spans="6:8" x14ac:dyDescent="0.2">
      <c r="F173" s="58"/>
      <c r="G173" s="58"/>
      <c r="H173" s="58"/>
    </row>
    <row r="174" spans="6:8" x14ac:dyDescent="0.2">
      <c r="F174" s="58"/>
      <c r="G174" s="58"/>
      <c r="H174" s="58"/>
    </row>
    <row r="175" spans="6:8" x14ac:dyDescent="0.2">
      <c r="F175" s="58"/>
      <c r="G175" s="58"/>
      <c r="H175" s="58"/>
    </row>
    <row r="176" spans="6:8" x14ac:dyDescent="0.2">
      <c r="F176" s="58"/>
      <c r="G176" s="58"/>
      <c r="H176" s="58"/>
    </row>
    <row r="177" spans="6:8" x14ac:dyDescent="0.2">
      <c r="F177" s="58"/>
      <c r="G177" s="58"/>
      <c r="H177" s="58"/>
    </row>
    <row r="178" spans="6:8" x14ac:dyDescent="0.2">
      <c r="F178" s="58"/>
      <c r="G178" s="58"/>
      <c r="H178" s="58"/>
    </row>
    <row r="179" spans="6:8" x14ac:dyDescent="0.2">
      <c r="F179" s="58"/>
      <c r="G179" s="58"/>
      <c r="H179" s="58"/>
    </row>
    <row r="180" spans="6:8" x14ac:dyDescent="0.2">
      <c r="F180" s="58"/>
      <c r="G180" s="58"/>
      <c r="H180" s="58"/>
    </row>
    <row r="181" spans="6:8" x14ac:dyDescent="0.2">
      <c r="F181" s="58"/>
      <c r="G181" s="58"/>
      <c r="H181" s="58"/>
    </row>
    <row r="182" spans="6:8" x14ac:dyDescent="0.2">
      <c r="F182" s="58"/>
      <c r="G182" s="58"/>
      <c r="H182" s="58"/>
    </row>
    <row r="183" spans="6:8" x14ac:dyDescent="0.2">
      <c r="F183" s="58"/>
      <c r="G183" s="58"/>
      <c r="H183" s="58"/>
    </row>
    <row r="184" spans="6:8" x14ac:dyDescent="0.2">
      <c r="F184" s="58"/>
      <c r="G184" s="58"/>
      <c r="H184" s="58"/>
    </row>
    <row r="185" spans="6:8" x14ac:dyDescent="0.2">
      <c r="F185" s="58"/>
      <c r="G185" s="58"/>
      <c r="H185" s="58"/>
    </row>
    <row r="186" spans="6:8" x14ac:dyDescent="0.2">
      <c r="F186" s="58"/>
      <c r="G186" s="58"/>
      <c r="H186" s="58"/>
    </row>
    <row r="187" spans="6:8" x14ac:dyDescent="0.2">
      <c r="F187" s="58"/>
      <c r="G187" s="58"/>
      <c r="H187" s="58"/>
    </row>
    <row r="188" spans="6:8" x14ac:dyDescent="0.2">
      <c r="F188" s="58"/>
      <c r="G188" s="58"/>
      <c r="H188" s="58"/>
    </row>
    <row r="189" spans="6:8" x14ac:dyDescent="0.2">
      <c r="F189" s="58"/>
      <c r="G189" s="58"/>
      <c r="H189" s="58"/>
    </row>
    <row r="190" spans="6:8" x14ac:dyDescent="0.2">
      <c r="F190" s="58"/>
      <c r="G190" s="58"/>
      <c r="H190" s="58"/>
    </row>
    <row r="191" spans="6:8" x14ac:dyDescent="0.2">
      <c r="F191" s="58"/>
      <c r="G191" s="58"/>
      <c r="H191" s="58"/>
    </row>
    <row r="192" spans="6:8" x14ac:dyDescent="0.2">
      <c r="F192" s="58"/>
      <c r="G192" s="58"/>
      <c r="H192" s="58"/>
    </row>
    <row r="193" spans="6:8" x14ac:dyDescent="0.2">
      <c r="F193" s="58"/>
      <c r="G193" s="58"/>
      <c r="H193" s="58"/>
    </row>
    <row r="194" spans="6:8" x14ac:dyDescent="0.2">
      <c r="F194" s="58"/>
      <c r="G194" s="58"/>
      <c r="H194" s="58"/>
    </row>
    <row r="195" spans="6:8" x14ac:dyDescent="0.2">
      <c r="F195" s="58"/>
      <c r="G195" s="58"/>
      <c r="H195" s="58"/>
    </row>
    <row r="196" spans="6:8" x14ac:dyDescent="0.2">
      <c r="F196" s="58"/>
      <c r="G196" s="58"/>
      <c r="H196" s="58"/>
    </row>
    <row r="197" spans="6:8" x14ac:dyDescent="0.2">
      <c r="F197" s="58"/>
      <c r="G197" s="58"/>
      <c r="H197" s="58"/>
    </row>
    <row r="198" spans="6:8" x14ac:dyDescent="0.2">
      <c r="F198" s="58"/>
      <c r="G198" s="58"/>
      <c r="H198" s="58"/>
    </row>
    <row r="199" spans="6:8" x14ac:dyDescent="0.2">
      <c r="F199" s="58"/>
      <c r="G199" s="58"/>
      <c r="H199" s="58"/>
    </row>
    <row r="200" spans="6:8" x14ac:dyDescent="0.2">
      <c r="F200" s="58"/>
      <c r="G200" s="58"/>
      <c r="H200" s="58"/>
    </row>
    <row r="201" spans="6:8" x14ac:dyDescent="0.2">
      <c r="F201" s="58"/>
      <c r="G201" s="58"/>
      <c r="H201" s="58"/>
    </row>
    <row r="202" spans="6:8" x14ac:dyDescent="0.2">
      <c r="F202" s="58"/>
      <c r="G202" s="58"/>
      <c r="H202" s="58"/>
    </row>
    <row r="203" spans="6:8" x14ac:dyDescent="0.2">
      <c r="F203" s="58"/>
      <c r="G203" s="58"/>
      <c r="H203" s="58"/>
    </row>
    <row r="204" spans="6:8" x14ac:dyDescent="0.2">
      <c r="F204" s="58"/>
      <c r="G204" s="58"/>
      <c r="H204" s="58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50"/>
  <sheetViews>
    <sheetView showGridLines="0" zoomScaleNormal="100" workbookViewId="0">
      <selection activeCell="E131" sqref="E131"/>
    </sheetView>
  </sheetViews>
  <sheetFormatPr defaultRowHeight="12.75" x14ac:dyDescent="0.2"/>
  <cols>
    <col min="1" max="4" width="1.7109375" style="44" customWidth="1"/>
    <col min="5" max="5" width="68.5703125" style="44" customWidth="1"/>
    <col min="6" max="8" width="13.7109375" style="44" customWidth="1"/>
    <col min="9" max="256" width="9.140625" style="44"/>
    <col min="257" max="260" width="1.7109375" style="44" customWidth="1"/>
    <col min="261" max="261" width="68.5703125" style="44" customWidth="1"/>
    <col min="262" max="264" width="13.7109375" style="44" customWidth="1"/>
    <col min="265" max="512" width="9.140625" style="44"/>
    <col min="513" max="516" width="1.7109375" style="44" customWidth="1"/>
    <col min="517" max="517" width="68.5703125" style="44" customWidth="1"/>
    <col min="518" max="520" width="13.7109375" style="44" customWidth="1"/>
    <col min="521" max="768" width="9.140625" style="44"/>
    <col min="769" max="772" width="1.7109375" style="44" customWidth="1"/>
    <col min="773" max="773" width="68.5703125" style="44" customWidth="1"/>
    <col min="774" max="776" width="13.7109375" style="44" customWidth="1"/>
    <col min="777" max="1024" width="9.140625" style="44"/>
    <col min="1025" max="1028" width="1.7109375" style="44" customWidth="1"/>
    <col min="1029" max="1029" width="68.5703125" style="44" customWidth="1"/>
    <col min="1030" max="1032" width="13.7109375" style="44" customWidth="1"/>
    <col min="1033" max="1280" width="9.140625" style="44"/>
    <col min="1281" max="1284" width="1.7109375" style="44" customWidth="1"/>
    <col min="1285" max="1285" width="68.5703125" style="44" customWidth="1"/>
    <col min="1286" max="1288" width="13.7109375" style="44" customWidth="1"/>
    <col min="1289" max="1536" width="9.140625" style="44"/>
    <col min="1537" max="1540" width="1.7109375" style="44" customWidth="1"/>
    <col min="1541" max="1541" width="68.5703125" style="44" customWidth="1"/>
    <col min="1542" max="1544" width="13.7109375" style="44" customWidth="1"/>
    <col min="1545" max="1792" width="9.140625" style="44"/>
    <col min="1793" max="1796" width="1.7109375" style="44" customWidth="1"/>
    <col min="1797" max="1797" width="68.5703125" style="44" customWidth="1"/>
    <col min="1798" max="1800" width="13.7109375" style="44" customWidth="1"/>
    <col min="1801" max="2048" width="9.140625" style="44"/>
    <col min="2049" max="2052" width="1.7109375" style="44" customWidth="1"/>
    <col min="2053" max="2053" width="68.5703125" style="44" customWidth="1"/>
    <col min="2054" max="2056" width="13.7109375" style="44" customWidth="1"/>
    <col min="2057" max="2304" width="9.140625" style="44"/>
    <col min="2305" max="2308" width="1.7109375" style="44" customWidth="1"/>
    <col min="2309" max="2309" width="68.5703125" style="44" customWidth="1"/>
    <col min="2310" max="2312" width="13.7109375" style="44" customWidth="1"/>
    <col min="2313" max="2560" width="9.140625" style="44"/>
    <col min="2561" max="2564" width="1.7109375" style="44" customWidth="1"/>
    <col min="2565" max="2565" width="68.5703125" style="44" customWidth="1"/>
    <col min="2566" max="2568" width="13.7109375" style="44" customWidth="1"/>
    <col min="2569" max="2816" width="9.140625" style="44"/>
    <col min="2817" max="2820" width="1.7109375" style="44" customWidth="1"/>
    <col min="2821" max="2821" width="68.5703125" style="44" customWidth="1"/>
    <col min="2822" max="2824" width="13.7109375" style="44" customWidth="1"/>
    <col min="2825" max="3072" width="9.140625" style="44"/>
    <col min="3073" max="3076" width="1.7109375" style="44" customWidth="1"/>
    <col min="3077" max="3077" width="68.5703125" style="44" customWidth="1"/>
    <col min="3078" max="3080" width="13.7109375" style="44" customWidth="1"/>
    <col min="3081" max="3328" width="9.140625" style="44"/>
    <col min="3329" max="3332" width="1.7109375" style="44" customWidth="1"/>
    <col min="3333" max="3333" width="68.5703125" style="44" customWidth="1"/>
    <col min="3334" max="3336" width="13.7109375" style="44" customWidth="1"/>
    <col min="3337" max="3584" width="9.140625" style="44"/>
    <col min="3585" max="3588" width="1.7109375" style="44" customWidth="1"/>
    <col min="3589" max="3589" width="68.5703125" style="44" customWidth="1"/>
    <col min="3590" max="3592" width="13.7109375" style="44" customWidth="1"/>
    <col min="3593" max="3840" width="9.140625" style="44"/>
    <col min="3841" max="3844" width="1.7109375" style="44" customWidth="1"/>
    <col min="3845" max="3845" width="68.5703125" style="44" customWidth="1"/>
    <col min="3846" max="3848" width="13.7109375" style="44" customWidth="1"/>
    <col min="3849" max="4096" width="9.140625" style="44"/>
    <col min="4097" max="4100" width="1.7109375" style="44" customWidth="1"/>
    <col min="4101" max="4101" width="68.5703125" style="44" customWidth="1"/>
    <col min="4102" max="4104" width="13.7109375" style="44" customWidth="1"/>
    <col min="4105" max="4352" width="9.140625" style="44"/>
    <col min="4353" max="4356" width="1.7109375" style="44" customWidth="1"/>
    <col min="4357" max="4357" width="68.5703125" style="44" customWidth="1"/>
    <col min="4358" max="4360" width="13.7109375" style="44" customWidth="1"/>
    <col min="4361" max="4608" width="9.140625" style="44"/>
    <col min="4609" max="4612" width="1.7109375" style="44" customWidth="1"/>
    <col min="4613" max="4613" width="68.5703125" style="44" customWidth="1"/>
    <col min="4614" max="4616" width="13.7109375" style="44" customWidth="1"/>
    <col min="4617" max="4864" width="9.140625" style="44"/>
    <col min="4865" max="4868" width="1.7109375" style="44" customWidth="1"/>
    <col min="4869" max="4869" width="68.5703125" style="44" customWidth="1"/>
    <col min="4870" max="4872" width="13.7109375" style="44" customWidth="1"/>
    <col min="4873" max="5120" width="9.140625" style="44"/>
    <col min="5121" max="5124" width="1.7109375" style="44" customWidth="1"/>
    <col min="5125" max="5125" width="68.5703125" style="44" customWidth="1"/>
    <col min="5126" max="5128" width="13.7109375" style="44" customWidth="1"/>
    <col min="5129" max="5376" width="9.140625" style="44"/>
    <col min="5377" max="5380" width="1.7109375" style="44" customWidth="1"/>
    <col min="5381" max="5381" width="68.5703125" style="44" customWidth="1"/>
    <col min="5382" max="5384" width="13.7109375" style="44" customWidth="1"/>
    <col min="5385" max="5632" width="9.140625" style="44"/>
    <col min="5633" max="5636" width="1.7109375" style="44" customWidth="1"/>
    <col min="5637" max="5637" width="68.5703125" style="44" customWidth="1"/>
    <col min="5638" max="5640" width="13.7109375" style="44" customWidth="1"/>
    <col min="5641" max="5888" width="9.140625" style="44"/>
    <col min="5889" max="5892" width="1.7109375" style="44" customWidth="1"/>
    <col min="5893" max="5893" width="68.5703125" style="44" customWidth="1"/>
    <col min="5894" max="5896" width="13.7109375" style="44" customWidth="1"/>
    <col min="5897" max="6144" width="9.140625" style="44"/>
    <col min="6145" max="6148" width="1.7109375" style="44" customWidth="1"/>
    <col min="6149" max="6149" width="68.5703125" style="44" customWidth="1"/>
    <col min="6150" max="6152" width="13.7109375" style="44" customWidth="1"/>
    <col min="6153" max="6400" width="9.140625" style="44"/>
    <col min="6401" max="6404" width="1.7109375" style="44" customWidth="1"/>
    <col min="6405" max="6405" width="68.5703125" style="44" customWidth="1"/>
    <col min="6406" max="6408" width="13.7109375" style="44" customWidth="1"/>
    <col min="6409" max="6656" width="9.140625" style="44"/>
    <col min="6657" max="6660" width="1.7109375" style="44" customWidth="1"/>
    <col min="6661" max="6661" width="68.5703125" style="44" customWidth="1"/>
    <col min="6662" max="6664" width="13.7109375" style="44" customWidth="1"/>
    <col min="6665" max="6912" width="9.140625" style="44"/>
    <col min="6913" max="6916" width="1.7109375" style="44" customWidth="1"/>
    <col min="6917" max="6917" width="68.5703125" style="44" customWidth="1"/>
    <col min="6918" max="6920" width="13.7109375" style="44" customWidth="1"/>
    <col min="6921" max="7168" width="9.140625" style="44"/>
    <col min="7169" max="7172" width="1.7109375" style="44" customWidth="1"/>
    <col min="7173" max="7173" width="68.5703125" style="44" customWidth="1"/>
    <col min="7174" max="7176" width="13.7109375" style="44" customWidth="1"/>
    <col min="7177" max="7424" width="9.140625" style="44"/>
    <col min="7425" max="7428" width="1.7109375" style="44" customWidth="1"/>
    <col min="7429" max="7429" width="68.5703125" style="44" customWidth="1"/>
    <col min="7430" max="7432" width="13.7109375" style="44" customWidth="1"/>
    <col min="7433" max="7680" width="9.140625" style="44"/>
    <col min="7681" max="7684" width="1.7109375" style="44" customWidth="1"/>
    <col min="7685" max="7685" width="68.5703125" style="44" customWidth="1"/>
    <col min="7686" max="7688" width="13.7109375" style="44" customWidth="1"/>
    <col min="7689" max="7936" width="9.140625" style="44"/>
    <col min="7937" max="7940" width="1.7109375" style="44" customWidth="1"/>
    <col min="7941" max="7941" width="68.5703125" style="44" customWidth="1"/>
    <col min="7942" max="7944" width="13.7109375" style="44" customWidth="1"/>
    <col min="7945" max="8192" width="9.140625" style="44"/>
    <col min="8193" max="8196" width="1.7109375" style="44" customWidth="1"/>
    <col min="8197" max="8197" width="68.5703125" style="44" customWidth="1"/>
    <col min="8198" max="8200" width="13.7109375" style="44" customWidth="1"/>
    <col min="8201" max="8448" width="9.140625" style="44"/>
    <col min="8449" max="8452" width="1.7109375" style="44" customWidth="1"/>
    <col min="8453" max="8453" width="68.5703125" style="44" customWidth="1"/>
    <col min="8454" max="8456" width="13.7109375" style="44" customWidth="1"/>
    <col min="8457" max="8704" width="9.140625" style="44"/>
    <col min="8705" max="8708" width="1.7109375" style="44" customWidth="1"/>
    <col min="8709" max="8709" width="68.5703125" style="44" customWidth="1"/>
    <col min="8710" max="8712" width="13.7109375" style="44" customWidth="1"/>
    <col min="8713" max="8960" width="9.140625" style="44"/>
    <col min="8961" max="8964" width="1.7109375" style="44" customWidth="1"/>
    <col min="8965" max="8965" width="68.5703125" style="44" customWidth="1"/>
    <col min="8966" max="8968" width="13.7109375" style="44" customWidth="1"/>
    <col min="8969" max="9216" width="9.140625" style="44"/>
    <col min="9217" max="9220" width="1.7109375" style="44" customWidth="1"/>
    <col min="9221" max="9221" width="68.5703125" style="44" customWidth="1"/>
    <col min="9222" max="9224" width="13.7109375" style="44" customWidth="1"/>
    <col min="9225" max="9472" width="9.140625" style="44"/>
    <col min="9473" max="9476" width="1.7109375" style="44" customWidth="1"/>
    <col min="9477" max="9477" width="68.5703125" style="44" customWidth="1"/>
    <col min="9478" max="9480" width="13.7109375" style="44" customWidth="1"/>
    <col min="9481" max="9728" width="9.140625" style="44"/>
    <col min="9729" max="9732" width="1.7109375" style="44" customWidth="1"/>
    <col min="9733" max="9733" width="68.5703125" style="44" customWidth="1"/>
    <col min="9734" max="9736" width="13.7109375" style="44" customWidth="1"/>
    <col min="9737" max="9984" width="9.140625" style="44"/>
    <col min="9985" max="9988" width="1.7109375" style="44" customWidth="1"/>
    <col min="9989" max="9989" width="68.5703125" style="44" customWidth="1"/>
    <col min="9990" max="9992" width="13.7109375" style="44" customWidth="1"/>
    <col min="9993" max="10240" width="9.140625" style="44"/>
    <col min="10241" max="10244" width="1.7109375" style="44" customWidth="1"/>
    <col min="10245" max="10245" width="68.5703125" style="44" customWidth="1"/>
    <col min="10246" max="10248" width="13.7109375" style="44" customWidth="1"/>
    <col min="10249" max="10496" width="9.140625" style="44"/>
    <col min="10497" max="10500" width="1.7109375" style="44" customWidth="1"/>
    <col min="10501" max="10501" width="68.5703125" style="44" customWidth="1"/>
    <col min="10502" max="10504" width="13.7109375" style="44" customWidth="1"/>
    <col min="10505" max="10752" width="9.140625" style="44"/>
    <col min="10753" max="10756" width="1.7109375" style="44" customWidth="1"/>
    <col min="10757" max="10757" width="68.5703125" style="44" customWidth="1"/>
    <col min="10758" max="10760" width="13.7109375" style="44" customWidth="1"/>
    <col min="10761" max="11008" width="9.140625" style="44"/>
    <col min="11009" max="11012" width="1.7109375" style="44" customWidth="1"/>
    <col min="11013" max="11013" width="68.5703125" style="44" customWidth="1"/>
    <col min="11014" max="11016" width="13.7109375" style="44" customWidth="1"/>
    <col min="11017" max="11264" width="9.140625" style="44"/>
    <col min="11265" max="11268" width="1.7109375" style="44" customWidth="1"/>
    <col min="11269" max="11269" width="68.5703125" style="44" customWidth="1"/>
    <col min="11270" max="11272" width="13.7109375" style="44" customWidth="1"/>
    <col min="11273" max="11520" width="9.140625" style="44"/>
    <col min="11521" max="11524" width="1.7109375" style="44" customWidth="1"/>
    <col min="11525" max="11525" width="68.5703125" style="44" customWidth="1"/>
    <col min="11526" max="11528" width="13.7109375" style="44" customWidth="1"/>
    <col min="11529" max="11776" width="9.140625" style="44"/>
    <col min="11777" max="11780" width="1.7109375" style="44" customWidth="1"/>
    <col min="11781" max="11781" width="68.5703125" style="44" customWidth="1"/>
    <col min="11782" max="11784" width="13.7109375" style="44" customWidth="1"/>
    <col min="11785" max="12032" width="9.140625" style="44"/>
    <col min="12033" max="12036" width="1.7109375" style="44" customWidth="1"/>
    <col min="12037" max="12037" width="68.5703125" style="44" customWidth="1"/>
    <col min="12038" max="12040" width="13.7109375" style="44" customWidth="1"/>
    <col min="12041" max="12288" width="9.140625" style="44"/>
    <col min="12289" max="12292" width="1.7109375" style="44" customWidth="1"/>
    <col min="12293" max="12293" width="68.5703125" style="44" customWidth="1"/>
    <col min="12294" max="12296" width="13.7109375" style="44" customWidth="1"/>
    <col min="12297" max="12544" width="9.140625" style="44"/>
    <col min="12545" max="12548" width="1.7109375" style="44" customWidth="1"/>
    <col min="12549" max="12549" width="68.5703125" style="44" customWidth="1"/>
    <col min="12550" max="12552" width="13.7109375" style="44" customWidth="1"/>
    <col min="12553" max="12800" width="9.140625" style="44"/>
    <col min="12801" max="12804" width="1.7109375" style="44" customWidth="1"/>
    <col min="12805" max="12805" width="68.5703125" style="44" customWidth="1"/>
    <col min="12806" max="12808" width="13.7109375" style="44" customWidth="1"/>
    <col min="12809" max="13056" width="9.140625" style="44"/>
    <col min="13057" max="13060" width="1.7109375" style="44" customWidth="1"/>
    <col min="13061" max="13061" width="68.5703125" style="44" customWidth="1"/>
    <col min="13062" max="13064" width="13.7109375" style="44" customWidth="1"/>
    <col min="13065" max="13312" width="9.140625" style="44"/>
    <col min="13313" max="13316" width="1.7109375" style="44" customWidth="1"/>
    <col min="13317" max="13317" width="68.5703125" style="44" customWidth="1"/>
    <col min="13318" max="13320" width="13.7109375" style="44" customWidth="1"/>
    <col min="13321" max="13568" width="9.140625" style="44"/>
    <col min="13569" max="13572" width="1.7109375" style="44" customWidth="1"/>
    <col min="13573" max="13573" width="68.5703125" style="44" customWidth="1"/>
    <col min="13574" max="13576" width="13.7109375" style="44" customWidth="1"/>
    <col min="13577" max="13824" width="9.140625" style="44"/>
    <col min="13825" max="13828" width="1.7109375" style="44" customWidth="1"/>
    <col min="13829" max="13829" width="68.5703125" style="44" customWidth="1"/>
    <col min="13830" max="13832" width="13.7109375" style="44" customWidth="1"/>
    <col min="13833" max="14080" width="9.140625" style="44"/>
    <col min="14081" max="14084" width="1.7109375" style="44" customWidth="1"/>
    <col min="14085" max="14085" width="68.5703125" style="44" customWidth="1"/>
    <col min="14086" max="14088" width="13.7109375" style="44" customWidth="1"/>
    <col min="14089" max="14336" width="9.140625" style="44"/>
    <col min="14337" max="14340" width="1.7109375" style="44" customWidth="1"/>
    <col min="14341" max="14341" width="68.5703125" style="44" customWidth="1"/>
    <col min="14342" max="14344" width="13.7109375" style="44" customWidth="1"/>
    <col min="14345" max="14592" width="9.140625" style="44"/>
    <col min="14593" max="14596" width="1.7109375" style="44" customWidth="1"/>
    <col min="14597" max="14597" width="68.5703125" style="44" customWidth="1"/>
    <col min="14598" max="14600" width="13.7109375" style="44" customWidth="1"/>
    <col min="14601" max="14848" width="9.140625" style="44"/>
    <col min="14849" max="14852" width="1.7109375" style="44" customWidth="1"/>
    <col min="14853" max="14853" width="68.5703125" style="44" customWidth="1"/>
    <col min="14854" max="14856" width="13.7109375" style="44" customWidth="1"/>
    <col min="14857" max="15104" width="9.140625" style="44"/>
    <col min="15105" max="15108" width="1.7109375" style="44" customWidth="1"/>
    <col min="15109" max="15109" width="68.5703125" style="44" customWidth="1"/>
    <col min="15110" max="15112" width="13.7109375" style="44" customWidth="1"/>
    <col min="15113" max="15360" width="9.140625" style="44"/>
    <col min="15361" max="15364" width="1.7109375" style="44" customWidth="1"/>
    <col min="15365" max="15365" width="68.5703125" style="44" customWidth="1"/>
    <col min="15366" max="15368" width="13.7109375" style="44" customWidth="1"/>
    <col min="15369" max="15616" width="9.140625" style="44"/>
    <col min="15617" max="15620" width="1.7109375" style="44" customWidth="1"/>
    <col min="15621" max="15621" width="68.5703125" style="44" customWidth="1"/>
    <col min="15622" max="15624" width="13.7109375" style="44" customWidth="1"/>
    <col min="15625" max="15872" width="9.140625" style="44"/>
    <col min="15873" max="15876" width="1.7109375" style="44" customWidth="1"/>
    <col min="15877" max="15877" width="68.5703125" style="44" customWidth="1"/>
    <col min="15878" max="15880" width="13.7109375" style="44" customWidth="1"/>
    <col min="15881" max="16128" width="9.140625" style="44"/>
    <col min="16129" max="16132" width="1.7109375" style="44" customWidth="1"/>
    <col min="16133" max="16133" width="68.5703125" style="44" customWidth="1"/>
    <col min="16134" max="16136" width="13.7109375" style="44" customWidth="1"/>
    <col min="16137" max="16384" width="9.140625" style="44"/>
  </cols>
  <sheetData>
    <row r="1" spans="1:8" ht="15" customHeight="1" x14ac:dyDescent="0.25">
      <c r="A1" s="43"/>
      <c r="B1" s="43"/>
      <c r="C1" s="43"/>
      <c r="D1" s="43"/>
      <c r="E1" s="65" t="s">
        <v>0</v>
      </c>
      <c r="F1" s="65"/>
      <c r="G1" s="65"/>
      <c r="H1" s="65"/>
    </row>
    <row r="2" spans="1:8" x14ac:dyDescent="0.2">
      <c r="A2" s="43"/>
      <c r="B2" s="43"/>
      <c r="C2" s="43"/>
      <c r="D2" s="43"/>
      <c r="E2" s="66"/>
      <c r="F2" s="66"/>
      <c r="G2" s="66"/>
      <c r="H2" s="66"/>
    </row>
    <row r="3" spans="1:8" ht="25.5" x14ac:dyDescent="0.2">
      <c r="A3" s="43"/>
      <c r="B3" s="43"/>
      <c r="C3" s="43"/>
      <c r="D3" s="43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43"/>
      <c r="B4" s="43"/>
      <c r="C4" s="43"/>
      <c r="D4" s="43"/>
      <c r="E4" s="5" t="s">
        <v>5</v>
      </c>
      <c r="F4" s="45"/>
      <c r="G4" s="45"/>
      <c r="H4" s="45"/>
    </row>
    <row r="5" spans="1:8" x14ac:dyDescent="0.2">
      <c r="A5" s="43"/>
      <c r="B5" s="43"/>
      <c r="C5" s="43"/>
      <c r="D5" s="43"/>
      <c r="E5" s="7" t="s">
        <v>6</v>
      </c>
      <c r="F5" s="8">
        <v>8485253000</v>
      </c>
      <c r="G5" s="8">
        <v>9301391000</v>
      </c>
      <c r="H5" s="8">
        <v>10156635000</v>
      </c>
    </row>
    <row r="6" spans="1:8" x14ac:dyDescent="0.2">
      <c r="A6" s="43"/>
      <c r="B6" s="43"/>
      <c r="C6" s="43"/>
      <c r="D6" s="43"/>
      <c r="E6" s="7" t="s">
        <v>7</v>
      </c>
      <c r="F6" s="8"/>
      <c r="G6" s="8"/>
      <c r="H6" s="8"/>
    </row>
    <row r="7" spans="1:8" ht="16.5" x14ac:dyDescent="0.3">
      <c r="A7" s="43"/>
      <c r="B7" s="43"/>
      <c r="C7" s="43"/>
      <c r="D7" s="43"/>
      <c r="E7" s="5" t="s">
        <v>8</v>
      </c>
      <c r="F7" s="9">
        <f>SUM(F8:F17)</f>
        <v>4504128000</v>
      </c>
      <c r="G7" s="9">
        <f>SUM(G8:G17)</f>
        <v>5065459000</v>
      </c>
      <c r="H7" s="9">
        <f>SUM(H8:H17)</f>
        <v>5330528000</v>
      </c>
    </row>
    <row r="8" spans="1:8" x14ac:dyDescent="0.2">
      <c r="A8" s="43"/>
      <c r="B8" s="43"/>
      <c r="C8" s="43"/>
      <c r="D8" s="43"/>
      <c r="E8" s="10" t="s">
        <v>9</v>
      </c>
      <c r="F8" s="11">
        <v>3216894000</v>
      </c>
      <c r="G8" s="11">
        <v>3250783000</v>
      </c>
      <c r="H8" s="11">
        <v>3439140000</v>
      </c>
    </row>
    <row r="9" spans="1:8" x14ac:dyDescent="0.2">
      <c r="A9" s="43"/>
      <c r="B9" s="43"/>
      <c r="C9" s="43"/>
      <c r="D9" s="43"/>
      <c r="E9" s="10" t="s">
        <v>10</v>
      </c>
      <c r="F9" s="11"/>
      <c r="G9" s="11"/>
      <c r="H9" s="11"/>
    </row>
    <row r="10" spans="1:8" x14ac:dyDescent="0.2">
      <c r="A10" s="43"/>
      <c r="B10" s="43"/>
      <c r="C10" s="43"/>
      <c r="D10" s="43"/>
      <c r="E10" s="10" t="s">
        <v>11</v>
      </c>
      <c r="F10" s="12">
        <v>205107000</v>
      </c>
      <c r="G10" s="12">
        <v>179433000</v>
      </c>
      <c r="H10" s="12">
        <v>189302000</v>
      </c>
    </row>
    <row r="11" spans="1:8" x14ac:dyDescent="0.2">
      <c r="A11" s="43"/>
      <c r="B11" s="43"/>
      <c r="C11" s="43"/>
      <c r="D11" s="43"/>
      <c r="E11" s="10" t="s">
        <v>12</v>
      </c>
      <c r="F11" s="11">
        <v>268247000</v>
      </c>
      <c r="G11" s="11">
        <v>267275000</v>
      </c>
      <c r="H11" s="11">
        <v>281982000</v>
      </c>
    </row>
    <row r="12" spans="1:8" x14ac:dyDescent="0.2">
      <c r="A12" s="43"/>
      <c r="B12" s="43"/>
      <c r="C12" s="43"/>
      <c r="D12" s="43"/>
      <c r="E12" s="10" t="s">
        <v>13</v>
      </c>
      <c r="F12" s="12">
        <v>35000000</v>
      </c>
      <c r="G12" s="12">
        <v>35000000</v>
      </c>
      <c r="H12" s="12">
        <v>35000000</v>
      </c>
    </row>
    <row r="13" spans="1:8" x14ac:dyDescent="0.2">
      <c r="A13" s="43"/>
      <c r="B13" s="43"/>
      <c r="C13" s="43"/>
      <c r="D13" s="43"/>
      <c r="E13" s="10" t="s">
        <v>14</v>
      </c>
      <c r="F13" s="11">
        <v>11302000</v>
      </c>
      <c r="G13" s="11">
        <v>11970000</v>
      </c>
      <c r="H13" s="11">
        <v>12663000</v>
      </c>
    </row>
    <row r="14" spans="1:8" x14ac:dyDescent="0.2">
      <c r="A14" s="43"/>
      <c r="B14" s="43"/>
      <c r="C14" s="43"/>
      <c r="D14" s="43"/>
      <c r="E14" s="10" t="s">
        <v>15</v>
      </c>
      <c r="F14" s="11"/>
      <c r="G14" s="11"/>
      <c r="H14" s="11"/>
    </row>
    <row r="15" spans="1:8" x14ac:dyDescent="0.2">
      <c r="A15" s="43"/>
      <c r="B15" s="43"/>
      <c r="C15" s="43"/>
      <c r="D15" s="43"/>
      <c r="E15" s="10" t="s">
        <v>16</v>
      </c>
      <c r="F15" s="12">
        <v>272578000</v>
      </c>
      <c r="G15" s="12">
        <v>630998000</v>
      </c>
      <c r="H15" s="12">
        <v>644491000</v>
      </c>
    </row>
    <row r="16" spans="1:8" x14ac:dyDescent="0.2">
      <c r="A16" s="43"/>
      <c r="B16" s="43"/>
      <c r="C16" s="43"/>
      <c r="D16" s="43"/>
      <c r="E16" s="10" t="s">
        <v>17</v>
      </c>
      <c r="F16" s="11">
        <v>495000000</v>
      </c>
      <c r="G16" s="11">
        <v>690000000</v>
      </c>
      <c r="H16" s="11">
        <v>727950000</v>
      </c>
    </row>
    <row r="17" spans="1:8" x14ac:dyDescent="0.2">
      <c r="A17" s="43"/>
      <c r="B17" s="43"/>
      <c r="C17" s="43"/>
      <c r="D17" s="43"/>
      <c r="E17" s="10" t="s">
        <v>18</v>
      </c>
      <c r="F17" s="11"/>
      <c r="G17" s="11"/>
      <c r="H17" s="11"/>
    </row>
    <row r="18" spans="1:8" ht="16.5" x14ac:dyDescent="0.3">
      <c r="A18" s="43"/>
      <c r="B18" s="43"/>
      <c r="C18" s="43"/>
      <c r="D18" s="43"/>
      <c r="E18" s="5" t="s">
        <v>19</v>
      </c>
      <c r="F18" s="8">
        <f>SUM(F19:F27)</f>
        <v>135632000</v>
      </c>
      <c r="G18" s="8">
        <f>SUM(G19:G27)</f>
        <v>85987000</v>
      </c>
      <c r="H18" s="8">
        <f>SUM(H19:H27)</f>
        <v>89573000</v>
      </c>
    </row>
    <row r="19" spans="1:8" x14ac:dyDescent="0.2">
      <c r="A19" s="43"/>
      <c r="B19" s="43"/>
      <c r="C19" s="43"/>
      <c r="D19" s="43"/>
      <c r="E19" s="10" t="s">
        <v>20</v>
      </c>
      <c r="F19" s="12">
        <v>56745000</v>
      </c>
      <c r="G19" s="12">
        <v>57687000</v>
      </c>
      <c r="H19" s="12">
        <v>60143000</v>
      </c>
    </row>
    <row r="20" spans="1:8" x14ac:dyDescent="0.2">
      <c r="A20" s="43"/>
      <c r="B20" s="43"/>
      <c r="C20" s="43"/>
      <c r="D20" s="43"/>
      <c r="E20" s="10" t="s">
        <v>21</v>
      </c>
      <c r="F20" s="13"/>
      <c r="G20" s="13"/>
      <c r="H20" s="13"/>
    </row>
    <row r="21" spans="1:8" x14ac:dyDescent="0.2">
      <c r="A21" s="43"/>
      <c r="B21" s="43"/>
      <c r="C21" s="43"/>
      <c r="D21" s="43"/>
      <c r="E21" s="10" t="s">
        <v>22</v>
      </c>
      <c r="F21" s="11">
        <v>52587000</v>
      </c>
      <c r="G21" s="11"/>
      <c r="H21" s="11"/>
    </row>
    <row r="22" spans="1:8" x14ac:dyDescent="0.2">
      <c r="A22" s="43"/>
      <c r="B22" s="43"/>
      <c r="C22" s="43"/>
      <c r="D22" s="43"/>
      <c r="E22" s="10" t="s">
        <v>23</v>
      </c>
      <c r="F22" s="11">
        <v>8300000</v>
      </c>
      <c r="G22" s="11">
        <v>9300000</v>
      </c>
      <c r="H22" s="11">
        <v>10430000</v>
      </c>
    </row>
    <row r="23" spans="1:8" x14ac:dyDescent="0.2">
      <c r="A23" s="43"/>
      <c r="B23" s="43"/>
      <c r="C23" s="43"/>
      <c r="D23" s="43"/>
      <c r="E23" s="10"/>
      <c r="F23" s="12"/>
      <c r="G23" s="12"/>
      <c r="H23" s="12"/>
    </row>
    <row r="24" spans="1:8" x14ac:dyDescent="0.2">
      <c r="A24" s="43"/>
      <c r="B24" s="43"/>
      <c r="C24" s="43"/>
      <c r="D24" s="43"/>
      <c r="E24" s="10" t="s">
        <v>24</v>
      </c>
      <c r="F24" s="11">
        <v>18000000</v>
      </c>
      <c r="G24" s="11">
        <v>19000000</v>
      </c>
      <c r="H24" s="11">
        <v>19000000</v>
      </c>
    </row>
    <row r="25" spans="1:8" x14ac:dyDescent="0.2">
      <c r="A25" s="43"/>
      <c r="B25" s="43"/>
      <c r="C25" s="43"/>
      <c r="D25" s="43"/>
      <c r="E25" s="10" t="s">
        <v>25</v>
      </c>
      <c r="F25" s="11"/>
      <c r="G25" s="11"/>
      <c r="H25" s="11"/>
    </row>
    <row r="26" spans="1:8" x14ac:dyDescent="0.2">
      <c r="A26" s="43"/>
      <c r="B26" s="43"/>
      <c r="C26" s="43"/>
      <c r="D26" s="43"/>
      <c r="E26" s="10" t="s">
        <v>26</v>
      </c>
      <c r="F26" s="12"/>
      <c r="G26" s="12"/>
      <c r="H26" s="12"/>
    </row>
    <row r="27" spans="1:8" x14ac:dyDescent="0.2">
      <c r="A27" s="43"/>
      <c r="B27" s="43"/>
      <c r="C27" s="43"/>
      <c r="D27" s="43"/>
      <c r="E27" s="10" t="s">
        <v>27</v>
      </c>
      <c r="F27" s="11"/>
      <c r="G27" s="11"/>
      <c r="H27" s="11"/>
    </row>
    <row r="28" spans="1:8" ht="16.5" x14ac:dyDescent="0.3">
      <c r="A28" s="43"/>
      <c r="B28" s="43"/>
      <c r="C28" s="43"/>
      <c r="D28" s="43"/>
      <c r="E28" s="14" t="s">
        <v>28</v>
      </c>
      <c r="F28" s="15">
        <f>+F5+F6+F7+F18</f>
        <v>13125013000</v>
      </c>
      <c r="G28" s="15">
        <f>+G5+G6+G7+G18</f>
        <v>14452837000</v>
      </c>
      <c r="H28" s="15">
        <f>+H5+H6+H7+H18</f>
        <v>15576736000</v>
      </c>
    </row>
    <row r="29" spans="1:8" ht="16.5" x14ac:dyDescent="0.3">
      <c r="A29" s="43"/>
      <c r="B29" s="43"/>
      <c r="C29" s="43"/>
      <c r="D29" s="43"/>
      <c r="E29" s="5" t="s">
        <v>29</v>
      </c>
      <c r="F29" s="16"/>
      <c r="G29" s="16"/>
      <c r="H29" s="16"/>
    </row>
    <row r="30" spans="1:8" ht="16.5" x14ac:dyDescent="0.3">
      <c r="A30" s="43"/>
      <c r="B30" s="43"/>
      <c r="C30" s="43"/>
      <c r="D30" s="43"/>
      <c r="E30" s="5" t="s">
        <v>30</v>
      </c>
      <c r="F30" s="8">
        <f>SUM(F31:F36)</f>
        <v>1225956000</v>
      </c>
      <c r="G30" s="8">
        <f>SUM(G31:G36)</f>
        <v>1666786000</v>
      </c>
      <c r="H30" s="8">
        <f>SUM(H31:H36)</f>
        <v>1869055000</v>
      </c>
    </row>
    <row r="31" spans="1:8" x14ac:dyDescent="0.2">
      <c r="A31" s="43"/>
      <c r="B31" s="43"/>
      <c r="C31" s="43"/>
      <c r="D31" s="43"/>
      <c r="E31" s="10" t="s">
        <v>16</v>
      </c>
      <c r="F31" s="11">
        <v>767927000</v>
      </c>
      <c r="G31" s="11">
        <v>782586000</v>
      </c>
      <c r="H31" s="11">
        <v>849612000</v>
      </c>
    </row>
    <row r="32" spans="1:8" x14ac:dyDescent="0.2">
      <c r="A32" s="43"/>
      <c r="B32" s="43"/>
      <c r="C32" s="43"/>
      <c r="D32" s="43"/>
      <c r="E32" s="10" t="s">
        <v>31</v>
      </c>
      <c r="F32" s="11">
        <v>457829000</v>
      </c>
      <c r="G32" s="11">
        <v>683117000</v>
      </c>
      <c r="H32" s="11">
        <v>720687000</v>
      </c>
    </row>
    <row r="33" spans="1:8" x14ac:dyDescent="0.2">
      <c r="A33" s="43"/>
      <c r="B33" s="43"/>
      <c r="C33" s="43"/>
      <c r="D33" s="43"/>
      <c r="E33" s="10" t="s">
        <v>32</v>
      </c>
      <c r="F33" s="11">
        <v>200000</v>
      </c>
      <c r="G33" s="11">
        <v>1083000</v>
      </c>
      <c r="H33" s="11">
        <v>1200000</v>
      </c>
    </row>
    <row r="34" spans="1:8" x14ac:dyDescent="0.2">
      <c r="A34" s="43"/>
      <c r="B34" s="43"/>
      <c r="C34" s="43"/>
      <c r="D34" s="43"/>
      <c r="E34" s="10" t="s">
        <v>33</v>
      </c>
      <c r="F34" s="11"/>
      <c r="G34" s="11"/>
      <c r="H34" s="11"/>
    </row>
    <row r="35" spans="1:8" x14ac:dyDescent="0.2">
      <c r="A35" s="43"/>
      <c r="B35" s="43"/>
      <c r="C35" s="43"/>
      <c r="D35" s="43"/>
      <c r="E35" s="10" t="s">
        <v>17</v>
      </c>
      <c r="F35" s="11"/>
      <c r="G35" s="11">
        <v>200000000</v>
      </c>
      <c r="H35" s="11">
        <v>297556000</v>
      </c>
    </row>
    <row r="36" spans="1:8" x14ac:dyDescent="0.2">
      <c r="A36" s="43"/>
      <c r="B36" s="43"/>
      <c r="C36" s="43"/>
      <c r="D36" s="43"/>
      <c r="E36" s="10" t="s">
        <v>34</v>
      </c>
      <c r="F36" s="11"/>
      <c r="G36" s="11"/>
      <c r="H36" s="11"/>
    </row>
    <row r="37" spans="1:8" ht="16.5" x14ac:dyDescent="0.3">
      <c r="A37" s="43"/>
      <c r="B37" s="43"/>
      <c r="C37" s="43"/>
      <c r="D37" s="43"/>
      <c r="E37" s="5" t="s">
        <v>19</v>
      </c>
      <c r="F37" s="8">
        <f>SUM(F38:F38)</f>
        <v>21051000</v>
      </c>
      <c r="G37" s="8">
        <f>SUM(G38:G38)</f>
        <v>9300000</v>
      </c>
      <c r="H37" s="8">
        <f>SUM(H38:H38)</f>
        <v>13400000</v>
      </c>
    </row>
    <row r="38" spans="1:8" x14ac:dyDescent="0.2">
      <c r="A38" s="43"/>
      <c r="B38" s="43"/>
      <c r="C38" s="43"/>
      <c r="D38" s="43"/>
      <c r="E38" s="10" t="s">
        <v>21</v>
      </c>
      <c r="F38" s="12">
        <v>21051000</v>
      </c>
      <c r="G38" s="12">
        <v>9300000</v>
      </c>
      <c r="H38" s="12">
        <v>13400000</v>
      </c>
    </row>
    <row r="39" spans="1:8" ht="16.5" x14ac:dyDescent="0.3">
      <c r="A39" s="43"/>
      <c r="B39" s="43"/>
      <c r="C39" s="43"/>
      <c r="D39" s="43"/>
      <c r="E39" s="14" t="s">
        <v>35</v>
      </c>
      <c r="F39" s="17">
        <f>+F30+F37</f>
        <v>1247007000</v>
      </c>
      <c r="G39" s="17">
        <f>+G30+G37</f>
        <v>1676086000</v>
      </c>
      <c r="H39" s="17">
        <f>+H30+H37</f>
        <v>1882455000</v>
      </c>
    </row>
    <row r="40" spans="1:8" ht="16.5" x14ac:dyDescent="0.3">
      <c r="A40" s="43"/>
      <c r="B40" s="43"/>
      <c r="C40" s="43"/>
      <c r="D40" s="43"/>
      <c r="E40" s="18" t="s">
        <v>36</v>
      </c>
      <c r="F40" s="19">
        <f>+F28+F39</f>
        <v>14372020000</v>
      </c>
      <c r="G40" s="19">
        <f>+G28+G39</f>
        <v>16128923000</v>
      </c>
      <c r="H40" s="19">
        <f>+H28+H39</f>
        <v>17459191000</v>
      </c>
    </row>
    <row r="41" spans="1:8" hidden="1" x14ac:dyDescent="0.2">
      <c r="A41" s="43"/>
      <c r="B41" s="43"/>
      <c r="C41" s="43"/>
      <c r="D41" s="43"/>
      <c r="E41" s="20"/>
      <c r="F41" s="21"/>
      <c r="G41" s="21"/>
      <c r="H41" s="21"/>
    </row>
    <row r="42" spans="1:8" hidden="1" x14ac:dyDescent="0.2">
      <c r="A42" s="43"/>
      <c r="B42" s="43"/>
      <c r="C42" s="43"/>
      <c r="D42" s="43"/>
      <c r="E42" s="20"/>
      <c r="F42" s="21"/>
      <c r="G42" s="21"/>
      <c r="H42" s="21"/>
    </row>
    <row r="43" spans="1:8" hidden="1" x14ac:dyDescent="0.2">
      <c r="A43" s="43"/>
      <c r="B43" s="43"/>
      <c r="C43" s="43"/>
      <c r="D43" s="43"/>
      <c r="E43" s="22" t="s">
        <v>37</v>
      </c>
      <c r="F43" s="8"/>
      <c r="G43" s="8"/>
      <c r="H43" s="8"/>
    </row>
    <row r="44" spans="1:8" hidden="1" x14ac:dyDescent="0.2">
      <c r="A44" s="43"/>
      <c r="B44" s="43"/>
      <c r="C44" s="43"/>
      <c r="D44" s="43"/>
      <c r="E44" s="23"/>
      <c r="F44" s="24"/>
      <c r="G44" s="24"/>
      <c r="H44" s="24"/>
    </row>
    <row r="45" spans="1:8" hidden="1" x14ac:dyDescent="0.2">
      <c r="A45" s="43"/>
      <c r="B45" s="43"/>
      <c r="C45" s="43"/>
      <c r="D45" s="43"/>
      <c r="E45" s="22" t="s">
        <v>38</v>
      </c>
      <c r="F45" s="9">
        <f>SUM(F47+F53+F59+F65+F71+F77+F83+F89+F95+F101+F107+F113)</f>
        <v>0</v>
      </c>
      <c r="G45" s="9">
        <f>SUM(G47+G53+G59+G65+G71+G77+G83+G89+G95+G101+G107+G113)</f>
        <v>0</v>
      </c>
      <c r="H45" s="9">
        <f>SUM(H47+H53+H59+H65+H71+H77+H83+H89+H95+H101+H107+H113)</f>
        <v>0</v>
      </c>
    </row>
    <row r="46" spans="1:8" hidden="1" x14ac:dyDescent="0.2">
      <c r="A46" s="43"/>
      <c r="B46" s="43"/>
      <c r="C46" s="43"/>
      <c r="D46" s="43"/>
      <c r="E46" s="25" t="s">
        <v>39</v>
      </c>
      <c r="F46" s="8"/>
      <c r="G46" s="8"/>
      <c r="H46" s="8"/>
    </row>
    <row r="47" spans="1:8" hidden="1" x14ac:dyDescent="0.2">
      <c r="A47" s="43"/>
      <c r="B47" s="43"/>
      <c r="C47" s="43"/>
      <c r="D47" s="43"/>
      <c r="E47" s="22"/>
      <c r="F47" s="8">
        <f>SUM(F48:F51)</f>
        <v>0</v>
      </c>
      <c r="G47" s="8">
        <f>SUM(G48:G51)</f>
        <v>0</v>
      </c>
      <c r="H47" s="8">
        <f>SUM(H48:H51)</f>
        <v>0</v>
      </c>
    </row>
    <row r="48" spans="1:8" hidden="1" x14ac:dyDescent="0.2">
      <c r="A48" s="43"/>
      <c r="B48" s="43"/>
      <c r="C48" s="43"/>
      <c r="D48" s="43"/>
      <c r="E48" s="26"/>
      <c r="F48" s="27"/>
      <c r="G48" s="28"/>
      <c r="H48" s="29"/>
    </row>
    <row r="49" spans="1:8" hidden="1" x14ac:dyDescent="0.2">
      <c r="A49" s="43"/>
      <c r="B49" s="43"/>
      <c r="C49" s="43"/>
      <c r="D49" s="43"/>
      <c r="E49" s="26"/>
      <c r="F49" s="30"/>
      <c r="G49" s="11"/>
      <c r="H49" s="31"/>
    </row>
    <row r="50" spans="1:8" hidden="1" x14ac:dyDescent="0.2">
      <c r="A50" s="43"/>
      <c r="B50" s="43"/>
      <c r="C50" s="43"/>
      <c r="D50" s="43"/>
      <c r="E50" s="26"/>
      <c r="F50" s="30"/>
      <c r="G50" s="11"/>
      <c r="H50" s="31"/>
    </row>
    <row r="51" spans="1:8" hidden="1" x14ac:dyDescent="0.2">
      <c r="A51" s="43"/>
      <c r="B51" s="43"/>
      <c r="C51" s="43"/>
      <c r="D51" s="43"/>
      <c r="E51" s="26"/>
      <c r="F51" s="32"/>
      <c r="G51" s="33"/>
      <c r="H51" s="34"/>
    </row>
    <row r="52" spans="1:8" hidden="1" x14ac:dyDescent="0.2">
      <c r="A52" s="43"/>
      <c r="B52" s="43"/>
      <c r="C52" s="43"/>
      <c r="D52" s="43"/>
      <c r="E52" s="35"/>
      <c r="F52" s="36"/>
      <c r="G52" s="36"/>
      <c r="H52" s="36"/>
    </row>
    <row r="53" spans="1:8" hidden="1" x14ac:dyDescent="0.2">
      <c r="A53" s="43"/>
      <c r="B53" s="43"/>
      <c r="C53" s="43"/>
      <c r="D53" s="43"/>
      <c r="E53" s="22"/>
      <c r="F53" s="8">
        <f>SUM(F54:F57)</f>
        <v>0</v>
      </c>
      <c r="G53" s="8">
        <f>SUM(G54:G57)</f>
        <v>0</v>
      </c>
      <c r="H53" s="8">
        <f>SUM(H54:H57)</f>
        <v>0</v>
      </c>
    </row>
    <row r="54" spans="1:8" hidden="1" x14ac:dyDescent="0.2">
      <c r="A54" s="43"/>
      <c r="B54" s="43"/>
      <c r="C54" s="43"/>
      <c r="D54" s="43"/>
      <c r="E54" s="26"/>
      <c r="F54" s="27"/>
      <c r="G54" s="28"/>
      <c r="H54" s="29"/>
    </row>
    <row r="55" spans="1:8" hidden="1" x14ac:dyDescent="0.2">
      <c r="A55" s="43"/>
      <c r="B55" s="43"/>
      <c r="C55" s="43"/>
      <c r="D55" s="43"/>
      <c r="E55" s="26"/>
      <c r="F55" s="30"/>
      <c r="G55" s="11"/>
      <c r="H55" s="31"/>
    </row>
    <row r="56" spans="1:8" hidden="1" x14ac:dyDescent="0.2">
      <c r="A56" s="43"/>
      <c r="B56" s="43"/>
      <c r="C56" s="43"/>
      <c r="D56" s="43"/>
      <c r="E56" s="26"/>
      <c r="F56" s="30"/>
      <c r="G56" s="11"/>
      <c r="H56" s="31"/>
    </row>
    <row r="57" spans="1:8" hidden="1" x14ac:dyDescent="0.2">
      <c r="A57" s="43"/>
      <c r="B57" s="43"/>
      <c r="C57" s="43"/>
      <c r="D57" s="43"/>
      <c r="E57" s="26"/>
      <c r="F57" s="32"/>
      <c r="G57" s="33"/>
      <c r="H57" s="34"/>
    </row>
    <row r="58" spans="1:8" hidden="1" x14ac:dyDescent="0.2">
      <c r="A58" s="43"/>
      <c r="B58" s="43"/>
      <c r="C58" s="43"/>
      <c r="D58" s="43"/>
      <c r="E58" s="35"/>
      <c r="F58" s="36"/>
      <c r="G58" s="36"/>
      <c r="H58" s="36"/>
    </row>
    <row r="59" spans="1:8" hidden="1" x14ac:dyDescent="0.2">
      <c r="A59" s="43"/>
      <c r="B59" s="43"/>
      <c r="C59" s="43"/>
      <c r="D59" s="43"/>
      <c r="E59" s="22"/>
      <c r="F59" s="8">
        <f>SUM(F60:F63)</f>
        <v>0</v>
      </c>
      <c r="G59" s="8">
        <f>SUM(G60:G63)</f>
        <v>0</v>
      </c>
      <c r="H59" s="8">
        <f>SUM(H60:H63)</f>
        <v>0</v>
      </c>
    </row>
    <row r="60" spans="1:8" hidden="1" x14ac:dyDescent="0.2">
      <c r="A60" s="43"/>
      <c r="B60" s="43"/>
      <c r="C60" s="43"/>
      <c r="D60" s="43"/>
      <c r="E60" s="26"/>
      <c r="F60" s="27"/>
      <c r="G60" s="28"/>
      <c r="H60" s="29"/>
    </row>
    <row r="61" spans="1:8" hidden="1" x14ac:dyDescent="0.2">
      <c r="A61" s="43"/>
      <c r="B61" s="43"/>
      <c r="C61" s="43"/>
      <c r="D61" s="43"/>
      <c r="E61" s="26"/>
      <c r="F61" s="30"/>
      <c r="G61" s="11"/>
      <c r="H61" s="31"/>
    </row>
    <row r="62" spans="1:8" hidden="1" x14ac:dyDescent="0.2">
      <c r="A62" s="43"/>
      <c r="B62" s="43"/>
      <c r="C62" s="43"/>
      <c r="D62" s="43"/>
      <c r="E62" s="26"/>
      <c r="F62" s="30"/>
      <c r="G62" s="11"/>
      <c r="H62" s="31"/>
    </row>
    <row r="63" spans="1:8" hidden="1" x14ac:dyDescent="0.2">
      <c r="A63" s="43"/>
      <c r="B63" s="43"/>
      <c r="C63" s="43"/>
      <c r="D63" s="43"/>
      <c r="E63" s="26"/>
      <c r="F63" s="32"/>
      <c r="G63" s="33"/>
      <c r="H63" s="34"/>
    </row>
    <row r="64" spans="1:8" hidden="1" x14ac:dyDescent="0.2">
      <c r="A64" s="43"/>
      <c r="B64" s="43"/>
      <c r="C64" s="43"/>
      <c r="D64" s="43"/>
      <c r="E64" s="35"/>
      <c r="F64" s="36"/>
      <c r="G64" s="36"/>
      <c r="H64" s="36"/>
    </row>
    <row r="65" spans="1:8" hidden="1" x14ac:dyDescent="0.2">
      <c r="A65" s="43"/>
      <c r="B65" s="43"/>
      <c r="C65" s="43"/>
      <c r="D65" s="43"/>
      <c r="E65" s="22"/>
      <c r="F65" s="8">
        <f>SUM(F66:F69)</f>
        <v>0</v>
      </c>
      <c r="G65" s="8">
        <f>SUM(G66:G69)</f>
        <v>0</v>
      </c>
      <c r="H65" s="8">
        <f>SUM(H66:H69)</f>
        <v>0</v>
      </c>
    </row>
    <row r="66" spans="1:8" hidden="1" x14ac:dyDescent="0.2">
      <c r="A66" s="43"/>
      <c r="B66" s="43"/>
      <c r="C66" s="43"/>
      <c r="D66" s="43"/>
      <c r="E66" s="26"/>
      <c r="F66" s="27"/>
      <c r="G66" s="28"/>
      <c r="H66" s="29"/>
    </row>
    <row r="67" spans="1:8" hidden="1" x14ac:dyDescent="0.2">
      <c r="A67" s="43"/>
      <c r="B67" s="43"/>
      <c r="C67" s="43"/>
      <c r="D67" s="43"/>
      <c r="E67" s="26"/>
      <c r="F67" s="30"/>
      <c r="G67" s="11"/>
      <c r="H67" s="31"/>
    </row>
    <row r="68" spans="1:8" hidden="1" x14ac:dyDescent="0.2">
      <c r="A68" s="43"/>
      <c r="B68" s="43"/>
      <c r="C68" s="43"/>
      <c r="D68" s="43"/>
      <c r="E68" s="26"/>
      <c r="F68" s="30"/>
      <c r="G68" s="11"/>
      <c r="H68" s="31"/>
    </row>
    <row r="69" spans="1:8" hidden="1" x14ac:dyDescent="0.2">
      <c r="A69" s="43"/>
      <c r="B69" s="43"/>
      <c r="C69" s="43"/>
      <c r="D69" s="43"/>
      <c r="E69" s="26"/>
      <c r="F69" s="32"/>
      <c r="G69" s="33"/>
      <c r="H69" s="34"/>
    </row>
    <row r="70" spans="1:8" hidden="1" x14ac:dyDescent="0.2">
      <c r="A70" s="43"/>
      <c r="B70" s="43"/>
      <c r="C70" s="43"/>
      <c r="D70" s="43"/>
      <c r="E70" s="35"/>
      <c r="F70" s="36"/>
      <c r="G70" s="36"/>
      <c r="H70" s="36"/>
    </row>
    <row r="71" spans="1:8" hidden="1" x14ac:dyDescent="0.2">
      <c r="A71" s="43"/>
      <c r="B71" s="43"/>
      <c r="C71" s="43"/>
      <c r="D71" s="43"/>
      <c r="E71" s="22"/>
      <c r="F71" s="8">
        <f>SUM(F72:F75)</f>
        <v>0</v>
      </c>
      <c r="G71" s="8">
        <f>SUM(G72:G75)</f>
        <v>0</v>
      </c>
      <c r="H71" s="8">
        <f>SUM(H72:H75)</f>
        <v>0</v>
      </c>
    </row>
    <row r="72" spans="1:8" hidden="1" x14ac:dyDescent="0.2">
      <c r="A72" s="43"/>
      <c r="B72" s="43"/>
      <c r="C72" s="43"/>
      <c r="D72" s="43"/>
      <c r="E72" s="26"/>
      <c r="F72" s="27"/>
      <c r="G72" s="28"/>
      <c r="H72" s="29"/>
    </row>
    <row r="73" spans="1:8" hidden="1" x14ac:dyDescent="0.2">
      <c r="A73" s="43"/>
      <c r="B73" s="43"/>
      <c r="C73" s="43"/>
      <c r="D73" s="43"/>
      <c r="E73" s="26"/>
      <c r="F73" s="30"/>
      <c r="G73" s="11"/>
      <c r="H73" s="31"/>
    </row>
    <row r="74" spans="1:8" hidden="1" x14ac:dyDescent="0.2">
      <c r="A74" s="43"/>
      <c r="B74" s="43"/>
      <c r="C74" s="43"/>
      <c r="D74" s="43"/>
      <c r="E74" s="26"/>
      <c r="F74" s="30"/>
      <c r="G74" s="11"/>
      <c r="H74" s="31"/>
    </row>
    <row r="75" spans="1:8" hidden="1" x14ac:dyDescent="0.2">
      <c r="A75" s="43"/>
      <c r="B75" s="43"/>
      <c r="C75" s="43"/>
      <c r="D75" s="43"/>
      <c r="E75" s="26"/>
      <c r="F75" s="32"/>
      <c r="G75" s="33"/>
      <c r="H75" s="34"/>
    </row>
    <row r="76" spans="1:8" hidden="1" x14ac:dyDescent="0.2">
      <c r="A76" s="43"/>
      <c r="B76" s="43"/>
      <c r="C76" s="43"/>
      <c r="D76" s="43"/>
      <c r="E76" s="35"/>
      <c r="F76" s="36"/>
      <c r="G76" s="36"/>
      <c r="H76" s="36"/>
    </row>
    <row r="77" spans="1:8" hidden="1" x14ac:dyDescent="0.2">
      <c r="A77" s="43"/>
      <c r="B77" s="43"/>
      <c r="C77" s="43"/>
      <c r="D77" s="43"/>
      <c r="E77" s="22"/>
      <c r="F77" s="8">
        <f>SUM(F78:F81)</f>
        <v>0</v>
      </c>
      <c r="G77" s="8">
        <f>SUM(G78:G81)</f>
        <v>0</v>
      </c>
      <c r="H77" s="8">
        <f>SUM(H78:H81)</f>
        <v>0</v>
      </c>
    </row>
    <row r="78" spans="1:8" hidden="1" x14ac:dyDescent="0.2">
      <c r="A78" s="43"/>
      <c r="B78" s="43"/>
      <c r="C78" s="43"/>
      <c r="D78" s="43"/>
      <c r="E78" s="26"/>
      <c r="F78" s="27"/>
      <c r="G78" s="28"/>
      <c r="H78" s="29"/>
    </row>
    <row r="79" spans="1:8" hidden="1" x14ac:dyDescent="0.2">
      <c r="A79" s="43"/>
      <c r="B79" s="43"/>
      <c r="C79" s="43"/>
      <c r="D79" s="43"/>
      <c r="E79" s="26"/>
      <c r="F79" s="30"/>
      <c r="G79" s="11"/>
      <c r="H79" s="31"/>
    </row>
    <row r="80" spans="1:8" hidden="1" x14ac:dyDescent="0.2">
      <c r="A80" s="43"/>
      <c r="B80" s="43"/>
      <c r="C80" s="43"/>
      <c r="D80" s="43"/>
      <c r="E80" s="26"/>
      <c r="F80" s="30"/>
      <c r="G80" s="11"/>
      <c r="H80" s="31"/>
    </row>
    <row r="81" spans="1:8" hidden="1" x14ac:dyDescent="0.2">
      <c r="A81" s="43"/>
      <c r="B81" s="43"/>
      <c r="C81" s="43"/>
      <c r="D81" s="43"/>
      <c r="E81" s="26"/>
      <c r="F81" s="32"/>
      <c r="G81" s="33"/>
      <c r="H81" s="34"/>
    </row>
    <row r="82" spans="1:8" hidden="1" x14ac:dyDescent="0.2">
      <c r="A82" s="43"/>
      <c r="B82" s="43"/>
      <c r="C82" s="43"/>
      <c r="D82" s="43"/>
      <c r="E82" s="35"/>
      <c r="F82" s="36"/>
      <c r="G82" s="36"/>
      <c r="H82" s="36"/>
    </row>
    <row r="83" spans="1:8" hidden="1" x14ac:dyDescent="0.2">
      <c r="A83" s="43"/>
      <c r="B83" s="43"/>
      <c r="C83" s="43"/>
      <c r="D83" s="43"/>
      <c r="E83" s="22"/>
      <c r="F83" s="8">
        <f>SUM(F84:F87)</f>
        <v>0</v>
      </c>
      <c r="G83" s="8">
        <f>SUM(G84:G87)</f>
        <v>0</v>
      </c>
      <c r="H83" s="8">
        <f>SUM(H84:H87)</f>
        <v>0</v>
      </c>
    </row>
    <row r="84" spans="1:8" hidden="1" x14ac:dyDescent="0.2">
      <c r="A84" s="43"/>
      <c r="B84" s="43"/>
      <c r="C84" s="43"/>
      <c r="D84" s="43"/>
      <c r="E84" s="26"/>
      <c r="F84" s="27"/>
      <c r="G84" s="28"/>
      <c r="H84" s="29"/>
    </row>
    <row r="85" spans="1:8" hidden="1" x14ac:dyDescent="0.2">
      <c r="A85" s="43"/>
      <c r="B85" s="43"/>
      <c r="C85" s="43"/>
      <c r="D85" s="43"/>
      <c r="E85" s="26"/>
      <c r="F85" s="30"/>
      <c r="G85" s="11"/>
      <c r="H85" s="31"/>
    </row>
    <row r="86" spans="1:8" hidden="1" x14ac:dyDescent="0.2">
      <c r="A86" s="43"/>
      <c r="B86" s="43"/>
      <c r="C86" s="43"/>
      <c r="D86" s="43"/>
      <c r="E86" s="26"/>
      <c r="F86" s="30"/>
      <c r="G86" s="11"/>
      <c r="H86" s="31"/>
    </row>
    <row r="87" spans="1:8" hidden="1" x14ac:dyDescent="0.2">
      <c r="A87" s="43"/>
      <c r="B87" s="43"/>
      <c r="C87" s="43"/>
      <c r="D87" s="43"/>
      <c r="E87" s="26"/>
      <c r="F87" s="32"/>
      <c r="G87" s="33"/>
      <c r="H87" s="34"/>
    </row>
    <row r="88" spans="1:8" hidden="1" x14ac:dyDescent="0.2">
      <c r="A88" s="43"/>
      <c r="B88" s="43"/>
      <c r="C88" s="43"/>
      <c r="D88" s="43"/>
      <c r="E88" s="35"/>
      <c r="F88" s="36"/>
      <c r="G88" s="36"/>
      <c r="H88" s="36"/>
    </row>
    <row r="89" spans="1:8" hidden="1" x14ac:dyDescent="0.2">
      <c r="A89" s="43"/>
      <c r="B89" s="43"/>
      <c r="C89" s="43"/>
      <c r="D89" s="43"/>
      <c r="E89" s="22"/>
      <c r="F89" s="8">
        <f>SUM(F90:F93)</f>
        <v>0</v>
      </c>
      <c r="G89" s="8">
        <f>SUM(G90:G93)</f>
        <v>0</v>
      </c>
      <c r="H89" s="8">
        <f>SUM(H90:H93)</f>
        <v>0</v>
      </c>
    </row>
    <row r="90" spans="1:8" hidden="1" x14ac:dyDescent="0.2">
      <c r="A90" s="43"/>
      <c r="B90" s="43"/>
      <c r="C90" s="43"/>
      <c r="D90" s="43"/>
      <c r="E90" s="26"/>
      <c r="F90" s="27"/>
      <c r="G90" s="28"/>
      <c r="H90" s="29"/>
    </row>
    <row r="91" spans="1:8" hidden="1" x14ac:dyDescent="0.2">
      <c r="A91" s="43"/>
      <c r="B91" s="43"/>
      <c r="C91" s="43"/>
      <c r="D91" s="43"/>
      <c r="E91" s="26"/>
      <c r="F91" s="30"/>
      <c r="G91" s="11"/>
      <c r="H91" s="31"/>
    </row>
    <row r="92" spans="1:8" hidden="1" x14ac:dyDescent="0.2">
      <c r="A92" s="43"/>
      <c r="B92" s="43"/>
      <c r="C92" s="43"/>
      <c r="D92" s="43"/>
      <c r="E92" s="26"/>
      <c r="F92" s="30"/>
      <c r="G92" s="11"/>
      <c r="H92" s="31"/>
    </row>
    <row r="93" spans="1:8" hidden="1" x14ac:dyDescent="0.2">
      <c r="A93" s="43"/>
      <c r="B93" s="43"/>
      <c r="C93" s="43"/>
      <c r="D93" s="43"/>
      <c r="E93" s="26"/>
      <c r="F93" s="32"/>
      <c r="G93" s="33"/>
      <c r="H93" s="34"/>
    </row>
    <row r="94" spans="1:8" hidden="1" x14ac:dyDescent="0.2">
      <c r="A94" s="43"/>
      <c r="B94" s="43"/>
      <c r="C94" s="43"/>
      <c r="D94" s="43"/>
      <c r="E94" s="35"/>
      <c r="F94" s="36"/>
      <c r="G94" s="36"/>
      <c r="H94" s="36"/>
    </row>
    <row r="95" spans="1:8" hidden="1" x14ac:dyDescent="0.2">
      <c r="A95" s="43"/>
      <c r="B95" s="43"/>
      <c r="C95" s="43"/>
      <c r="D95" s="43"/>
      <c r="E95" s="22"/>
      <c r="F95" s="8">
        <f>SUM(F96:F99)</f>
        <v>0</v>
      </c>
      <c r="G95" s="8">
        <f>SUM(G96:G99)</f>
        <v>0</v>
      </c>
      <c r="H95" s="8">
        <f>SUM(H96:H99)</f>
        <v>0</v>
      </c>
    </row>
    <row r="96" spans="1:8" hidden="1" x14ac:dyDescent="0.2">
      <c r="A96" s="43"/>
      <c r="B96" s="43"/>
      <c r="C96" s="43"/>
      <c r="D96" s="43"/>
      <c r="E96" s="26"/>
      <c r="F96" s="27"/>
      <c r="G96" s="28"/>
      <c r="H96" s="29"/>
    </row>
    <row r="97" spans="1:8" hidden="1" x14ac:dyDescent="0.2">
      <c r="A97" s="43"/>
      <c r="B97" s="43"/>
      <c r="C97" s="43"/>
      <c r="D97" s="43"/>
      <c r="E97" s="26"/>
      <c r="F97" s="30"/>
      <c r="G97" s="11"/>
      <c r="H97" s="31"/>
    </row>
    <row r="98" spans="1:8" hidden="1" x14ac:dyDescent="0.2">
      <c r="A98" s="43"/>
      <c r="B98" s="43"/>
      <c r="C98" s="43"/>
      <c r="D98" s="43"/>
      <c r="E98" s="26"/>
      <c r="F98" s="30"/>
      <c r="G98" s="11"/>
      <c r="H98" s="31"/>
    </row>
    <row r="99" spans="1:8" hidden="1" x14ac:dyDescent="0.2">
      <c r="A99" s="43"/>
      <c r="B99" s="43"/>
      <c r="C99" s="43"/>
      <c r="D99" s="43"/>
      <c r="E99" s="26"/>
      <c r="F99" s="32"/>
      <c r="G99" s="33"/>
      <c r="H99" s="34"/>
    </row>
    <row r="100" spans="1:8" hidden="1" x14ac:dyDescent="0.2">
      <c r="A100" s="43"/>
      <c r="B100" s="43"/>
      <c r="C100" s="43"/>
      <c r="D100" s="43"/>
      <c r="E100" s="35"/>
      <c r="F100" s="36"/>
      <c r="G100" s="36"/>
      <c r="H100" s="36"/>
    </row>
    <row r="101" spans="1:8" hidden="1" x14ac:dyDescent="0.2">
      <c r="E101" s="22"/>
      <c r="F101" s="8">
        <f>SUM(F102:F105)</f>
        <v>0</v>
      </c>
      <c r="G101" s="8">
        <f>SUM(G102:G105)</f>
        <v>0</v>
      </c>
      <c r="H101" s="8">
        <f>SUM(H102:H105)</f>
        <v>0</v>
      </c>
    </row>
    <row r="102" spans="1:8" hidden="1" x14ac:dyDescent="0.2">
      <c r="E102" s="26"/>
      <c r="F102" s="27"/>
      <c r="G102" s="28"/>
      <c r="H102" s="29"/>
    </row>
    <row r="103" spans="1:8" hidden="1" x14ac:dyDescent="0.2">
      <c r="E103" s="26"/>
      <c r="F103" s="30"/>
      <c r="G103" s="11"/>
      <c r="H103" s="31"/>
    </row>
    <row r="104" spans="1:8" hidden="1" x14ac:dyDescent="0.2">
      <c r="E104" s="26"/>
      <c r="F104" s="30"/>
      <c r="G104" s="11"/>
      <c r="H104" s="31"/>
    </row>
    <row r="105" spans="1:8" hidden="1" x14ac:dyDescent="0.2">
      <c r="E105" s="26"/>
      <c r="F105" s="32"/>
      <c r="G105" s="33"/>
      <c r="H105" s="34"/>
    </row>
    <row r="106" spans="1:8" hidden="1" x14ac:dyDescent="0.2">
      <c r="E106" s="35"/>
      <c r="F106" s="36"/>
      <c r="G106" s="36"/>
      <c r="H106" s="36"/>
    </row>
    <row r="107" spans="1:8" hidden="1" x14ac:dyDescent="0.2">
      <c r="E107" s="22"/>
      <c r="F107" s="8">
        <f>SUM(F108:F111)</f>
        <v>0</v>
      </c>
      <c r="G107" s="8">
        <f>SUM(G108:G111)</f>
        <v>0</v>
      </c>
      <c r="H107" s="8">
        <f>SUM(H108:H111)</f>
        <v>0</v>
      </c>
    </row>
    <row r="108" spans="1:8" hidden="1" x14ac:dyDescent="0.2">
      <c r="E108" s="26"/>
      <c r="F108" s="27"/>
      <c r="G108" s="28"/>
      <c r="H108" s="29"/>
    </row>
    <row r="109" spans="1:8" hidden="1" x14ac:dyDescent="0.2">
      <c r="E109" s="26"/>
      <c r="F109" s="30"/>
      <c r="G109" s="11"/>
      <c r="H109" s="31"/>
    </row>
    <row r="110" spans="1:8" hidden="1" x14ac:dyDescent="0.2">
      <c r="E110" s="26"/>
      <c r="F110" s="30"/>
      <c r="G110" s="11"/>
      <c r="H110" s="31"/>
    </row>
    <row r="111" spans="1:8" hidden="1" x14ac:dyDescent="0.2">
      <c r="E111" s="26"/>
      <c r="F111" s="32"/>
      <c r="G111" s="33"/>
      <c r="H111" s="34"/>
    </row>
    <row r="112" spans="1:8" hidden="1" x14ac:dyDescent="0.2">
      <c r="E112" s="35"/>
      <c r="F112" s="36"/>
      <c r="G112" s="36"/>
      <c r="H112" s="36"/>
    </row>
    <row r="113" spans="5:8" hidden="1" x14ac:dyDescent="0.2">
      <c r="E113" s="22"/>
      <c r="F113" s="8">
        <f>SUM(F114:F117)</f>
        <v>0</v>
      </c>
      <c r="G113" s="8">
        <f>SUM(G114:G117)</f>
        <v>0</v>
      </c>
      <c r="H113" s="8">
        <f>SUM(H114:H117)</f>
        <v>0</v>
      </c>
    </row>
    <row r="114" spans="5:8" hidden="1" x14ac:dyDescent="0.2">
      <c r="E114" s="26"/>
      <c r="F114" s="27"/>
      <c r="G114" s="28"/>
      <c r="H114" s="29"/>
    </row>
    <row r="115" spans="5:8" hidden="1" x14ac:dyDescent="0.2">
      <c r="E115" s="26"/>
      <c r="F115" s="30"/>
      <c r="G115" s="11"/>
      <c r="H115" s="31"/>
    </row>
    <row r="116" spans="5:8" hidden="1" x14ac:dyDescent="0.2">
      <c r="E116" s="26"/>
      <c r="F116" s="30"/>
      <c r="G116" s="11"/>
      <c r="H116" s="31"/>
    </row>
    <row r="117" spans="5:8" hidden="1" x14ac:dyDescent="0.2">
      <c r="E117" s="26"/>
      <c r="F117" s="32"/>
      <c r="G117" s="33"/>
      <c r="H117" s="34"/>
    </row>
    <row r="118" spans="5:8" hidden="1" x14ac:dyDescent="0.2">
      <c r="E118" s="35"/>
      <c r="F118" s="36"/>
      <c r="G118" s="36"/>
      <c r="H118" s="36"/>
    </row>
    <row r="119" spans="5:8" x14ac:dyDescent="0.2">
      <c r="F119" s="58"/>
      <c r="G119" s="58"/>
      <c r="H119" s="58"/>
    </row>
    <row r="120" spans="5:8" x14ac:dyDescent="0.2">
      <c r="F120" s="58"/>
      <c r="G120" s="58"/>
      <c r="H120" s="58"/>
    </row>
    <row r="121" spans="5:8" x14ac:dyDescent="0.2">
      <c r="F121" s="58"/>
      <c r="G121" s="58"/>
      <c r="H121" s="58"/>
    </row>
    <row r="122" spans="5:8" x14ac:dyDescent="0.2">
      <c r="F122" s="58"/>
      <c r="G122" s="58"/>
      <c r="H122" s="58"/>
    </row>
    <row r="123" spans="5:8" x14ac:dyDescent="0.2">
      <c r="F123" s="58"/>
      <c r="G123" s="58"/>
      <c r="H123" s="58"/>
    </row>
    <row r="124" spans="5:8" x14ac:dyDescent="0.2">
      <c r="F124" s="58"/>
      <c r="G124" s="58"/>
      <c r="H124" s="58"/>
    </row>
    <row r="125" spans="5:8" x14ac:dyDescent="0.2">
      <c r="F125" s="58"/>
      <c r="G125" s="58"/>
      <c r="H125" s="58"/>
    </row>
    <row r="126" spans="5:8" x14ac:dyDescent="0.2">
      <c r="F126" s="58"/>
      <c r="G126" s="58"/>
      <c r="H126" s="58"/>
    </row>
    <row r="127" spans="5:8" x14ac:dyDescent="0.2">
      <c r="F127" s="58"/>
      <c r="G127" s="58"/>
      <c r="H127" s="58"/>
    </row>
    <row r="128" spans="5:8" x14ac:dyDescent="0.2">
      <c r="F128" s="58"/>
      <c r="G128" s="58"/>
      <c r="H128" s="58"/>
    </row>
    <row r="129" spans="6:8" x14ac:dyDescent="0.2">
      <c r="F129" s="58"/>
      <c r="G129" s="58"/>
      <c r="H129" s="58"/>
    </row>
    <row r="130" spans="6:8" x14ac:dyDescent="0.2">
      <c r="F130" s="58"/>
      <c r="G130" s="58"/>
      <c r="H130" s="58"/>
    </row>
    <row r="131" spans="6:8" x14ac:dyDescent="0.2">
      <c r="F131" s="58"/>
      <c r="G131" s="58"/>
      <c r="H131" s="58"/>
    </row>
    <row r="132" spans="6:8" x14ac:dyDescent="0.2">
      <c r="F132" s="58"/>
      <c r="G132" s="58"/>
      <c r="H132" s="58"/>
    </row>
    <row r="133" spans="6:8" x14ac:dyDescent="0.2">
      <c r="F133" s="58"/>
      <c r="G133" s="58"/>
      <c r="H133" s="58"/>
    </row>
    <row r="134" spans="6:8" x14ac:dyDescent="0.2">
      <c r="F134" s="58"/>
      <c r="G134" s="58"/>
      <c r="H134" s="58"/>
    </row>
    <row r="135" spans="6:8" x14ac:dyDescent="0.2">
      <c r="F135" s="58"/>
      <c r="G135" s="58"/>
      <c r="H135" s="58"/>
    </row>
    <row r="136" spans="6:8" x14ac:dyDescent="0.2">
      <c r="F136" s="58"/>
      <c r="G136" s="58"/>
      <c r="H136" s="58"/>
    </row>
    <row r="137" spans="6:8" x14ac:dyDescent="0.2">
      <c r="F137" s="58"/>
      <c r="G137" s="58"/>
      <c r="H137" s="58"/>
    </row>
    <row r="138" spans="6:8" x14ac:dyDescent="0.2">
      <c r="F138" s="58"/>
      <c r="G138" s="58"/>
      <c r="H138" s="58"/>
    </row>
    <row r="139" spans="6:8" x14ac:dyDescent="0.2">
      <c r="F139" s="58"/>
      <c r="G139" s="58"/>
      <c r="H139" s="58"/>
    </row>
    <row r="140" spans="6:8" x14ac:dyDescent="0.2">
      <c r="F140" s="58"/>
      <c r="G140" s="58"/>
      <c r="H140" s="58"/>
    </row>
    <row r="141" spans="6:8" x14ac:dyDescent="0.2">
      <c r="F141" s="58"/>
      <c r="G141" s="58"/>
      <c r="H141" s="58"/>
    </row>
    <row r="142" spans="6:8" x14ac:dyDescent="0.2">
      <c r="F142" s="58"/>
      <c r="G142" s="58"/>
      <c r="H142" s="58"/>
    </row>
    <row r="143" spans="6:8" x14ac:dyDescent="0.2">
      <c r="F143" s="58"/>
      <c r="G143" s="58"/>
      <c r="H143" s="58"/>
    </row>
    <row r="144" spans="6:8" x14ac:dyDescent="0.2">
      <c r="F144" s="58"/>
      <c r="G144" s="58"/>
      <c r="H144" s="58"/>
    </row>
    <row r="145" spans="6:8" x14ac:dyDescent="0.2">
      <c r="F145" s="58"/>
      <c r="G145" s="58"/>
      <c r="H145" s="58"/>
    </row>
    <row r="146" spans="6:8" x14ac:dyDescent="0.2">
      <c r="F146" s="58"/>
      <c r="G146" s="58"/>
      <c r="H146" s="58"/>
    </row>
    <row r="147" spans="6:8" x14ac:dyDescent="0.2">
      <c r="F147" s="58"/>
      <c r="G147" s="58"/>
      <c r="H147" s="58"/>
    </row>
    <row r="148" spans="6:8" x14ac:dyDescent="0.2">
      <c r="F148" s="58"/>
      <c r="G148" s="58"/>
      <c r="H148" s="58"/>
    </row>
    <row r="149" spans="6:8" x14ac:dyDescent="0.2">
      <c r="F149" s="58"/>
      <c r="G149" s="58"/>
      <c r="H149" s="58"/>
    </row>
    <row r="150" spans="6:8" x14ac:dyDescent="0.2">
      <c r="F150" s="58"/>
      <c r="G150" s="58"/>
      <c r="H150" s="58"/>
    </row>
    <row r="151" spans="6:8" x14ac:dyDescent="0.2">
      <c r="F151" s="58"/>
      <c r="G151" s="58"/>
      <c r="H151" s="58"/>
    </row>
    <row r="152" spans="6:8" x14ac:dyDescent="0.2">
      <c r="F152" s="58"/>
      <c r="G152" s="58"/>
      <c r="H152" s="58"/>
    </row>
    <row r="153" spans="6:8" x14ac:dyDescent="0.2">
      <c r="F153" s="58"/>
      <c r="G153" s="58"/>
      <c r="H153" s="58"/>
    </row>
    <row r="154" spans="6:8" x14ac:dyDescent="0.2">
      <c r="F154" s="58"/>
      <c r="G154" s="58"/>
      <c r="H154" s="58"/>
    </row>
    <row r="155" spans="6:8" x14ac:dyDescent="0.2">
      <c r="F155" s="58"/>
      <c r="G155" s="58"/>
      <c r="H155" s="58"/>
    </row>
    <row r="156" spans="6:8" x14ac:dyDescent="0.2">
      <c r="F156" s="58"/>
      <c r="G156" s="58"/>
      <c r="H156" s="58"/>
    </row>
    <row r="157" spans="6:8" x14ac:dyDescent="0.2">
      <c r="F157" s="58"/>
      <c r="G157" s="58"/>
      <c r="H157" s="58"/>
    </row>
    <row r="158" spans="6:8" x14ac:dyDescent="0.2">
      <c r="F158" s="58"/>
      <c r="G158" s="58"/>
      <c r="H158" s="58"/>
    </row>
    <row r="159" spans="6:8" x14ac:dyDescent="0.2">
      <c r="F159" s="58"/>
      <c r="G159" s="58"/>
      <c r="H159" s="58"/>
    </row>
    <row r="160" spans="6:8" x14ac:dyDescent="0.2">
      <c r="F160" s="58"/>
      <c r="G160" s="58"/>
      <c r="H160" s="58"/>
    </row>
    <row r="161" spans="6:8" x14ac:dyDescent="0.2">
      <c r="F161" s="58"/>
      <c r="G161" s="58"/>
      <c r="H161" s="58"/>
    </row>
    <row r="162" spans="6:8" x14ac:dyDescent="0.2">
      <c r="F162" s="58"/>
      <c r="G162" s="58"/>
      <c r="H162" s="58"/>
    </row>
    <row r="163" spans="6:8" x14ac:dyDescent="0.2">
      <c r="F163" s="58"/>
      <c r="G163" s="58"/>
      <c r="H163" s="58"/>
    </row>
    <row r="164" spans="6:8" x14ac:dyDescent="0.2">
      <c r="F164" s="58"/>
      <c r="G164" s="58"/>
      <c r="H164" s="58"/>
    </row>
    <row r="165" spans="6:8" x14ac:dyDescent="0.2">
      <c r="F165" s="58"/>
      <c r="G165" s="58"/>
      <c r="H165" s="58"/>
    </row>
    <row r="166" spans="6:8" x14ac:dyDescent="0.2">
      <c r="F166" s="58"/>
      <c r="G166" s="58"/>
      <c r="H166" s="58"/>
    </row>
    <row r="167" spans="6:8" x14ac:dyDescent="0.2">
      <c r="F167" s="58"/>
      <c r="G167" s="58"/>
      <c r="H167" s="58"/>
    </row>
    <row r="168" spans="6:8" x14ac:dyDescent="0.2">
      <c r="F168" s="58"/>
      <c r="G168" s="58"/>
      <c r="H168" s="58"/>
    </row>
    <row r="169" spans="6:8" x14ac:dyDescent="0.2">
      <c r="F169" s="58"/>
      <c r="G169" s="58"/>
      <c r="H169" s="58"/>
    </row>
    <row r="170" spans="6:8" x14ac:dyDescent="0.2">
      <c r="F170" s="58"/>
      <c r="G170" s="58"/>
      <c r="H170" s="58"/>
    </row>
    <row r="171" spans="6:8" x14ac:dyDescent="0.2">
      <c r="F171" s="58"/>
      <c r="G171" s="58"/>
      <c r="H171" s="58"/>
    </row>
    <row r="172" spans="6:8" x14ac:dyDescent="0.2">
      <c r="F172" s="58"/>
      <c r="G172" s="58"/>
      <c r="H172" s="58"/>
    </row>
    <row r="173" spans="6:8" x14ac:dyDescent="0.2">
      <c r="F173" s="58"/>
      <c r="G173" s="58"/>
      <c r="H173" s="58"/>
    </row>
    <row r="174" spans="6:8" x14ac:dyDescent="0.2">
      <c r="F174" s="58"/>
      <c r="G174" s="58"/>
      <c r="H174" s="58"/>
    </row>
    <row r="175" spans="6:8" x14ac:dyDescent="0.2">
      <c r="F175" s="58"/>
      <c r="G175" s="58"/>
      <c r="H175" s="58"/>
    </row>
    <row r="176" spans="6:8" x14ac:dyDescent="0.2">
      <c r="F176" s="58"/>
      <c r="G176" s="58"/>
      <c r="H176" s="58"/>
    </row>
    <row r="177" spans="6:8" x14ac:dyDescent="0.2">
      <c r="F177" s="58"/>
      <c r="G177" s="58"/>
      <c r="H177" s="58"/>
    </row>
    <row r="178" spans="6:8" x14ac:dyDescent="0.2">
      <c r="F178" s="58"/>
      <c r="G178" s="58"/>
      <c r="H178" s="58"/>
    </row>
    <row r="179" spans="6:8" x14ac:dyDescent="0.2">
      <c r="F179" s="58"/>
      <c r="G179" s="58"/>
      <c r="H179" s="58"/>
    </row>
    <row r="180" spans="6:8" x14ac:dyDescent="0.2">
      <c r="F180" s="58"/>
      <c r="G180" s="58"/>
      <c r="H180" s="58"/>
    </row>
    <row r="181" spans="6:8" x14ac:dyDescent="0.2">
      <c r="F181" s="58"/>
      <c r="G181" s="58"/>
      <c r="H181" s="58"/>
    </row>
    <row r="182" spans="6:8" x14ac:dyDescent="0.2">
      <c r="F182" s="58"/>
      <c r="G182" s="58"/>
      <c r="H182" s="58"/>
    </row>
    <row r="183" spans="6:8" x14ac:dyDescent="0.2">
      <c r="F183" s="58"/>
      <c r="G183" s="58"/>
      <c r="H183" s="58"/>
    </row>
    <row r="184" spans="6:8" x14ac:dyDescent="0.2">
      <c r="F184" s="58"/>
      <c r="G184" s="58"/>
      <c r="H184" s="58"/>
    </row>
    <row r="185" spans="6:8" x14ac:dyDescent="0.2">
      <c r="F185" s="58"/>
      <c r="G185" s="58"/>
      <c r="H185" s="58"/>
    </row>
    <row r="186" spans="6:8" x14ac:dyDescent="0.2">
      <c r="F186" s="58"/>
      <c r="G186" s="58"/>
      <c r="H186" s="58"/>
    </row>
    <row r="187" spans="6:8" x14ac:dyDescent="0.2">
      <c r="F187" s="58"/>
      <c r="G187" s="58"/>
      <c r="H187" s="58"/>
    </row>
    <row r="188" spans="6:8" x14ac:dyDescent="0.2">
      <c r="F188" s="58"/>
      <c r="G188" s="58"/>
      <c r="H188" s="58"/>
    </row>
    <row r="189" spans="6:8" x14ac:dyDescent="0.2">
      <c r="F189" s="58"/>
      <c r="G189" s="58"/>
      <c r="H189" s="58"/>
    </row>
    <row r="190" spans="6:8" x14ac:dyDescent="0.2">
      <c r="F190" s="58"/>
      <c r="G190" s="58"/>
      <c r="H190" s="58"/>
    </row>
    <row r="191" spans="6:8" x14ac:dyDescent="0.2">
      <c r="F191" s="58"/>
      <c r="G191" s="58"/>
      <c r="H191" s="58"/>
    </row>
    <row r="192" spans="6:8" x14ac:dyDescent="0.2">
      <c r="F192" s="58"/>
      <c r="G192" s="58"/>
      <c r="H192" s="58"/>
    </row>
    <row r="193" spans="6:8" x14ac:dyDescent="0.2">
      <c r="F193" s="58"/>
      <c r="G193" s="58"/>
      <c r="H193" s="58"/>
    </row>
    <row r="194" spans="6:8" x14ac:dyDescent="0.2">
      <c r="F194" s="58"/>
      <c r="G194" s="58"/>
      <c r="H194" s="58"/>
    </row>
    <row r="195" spans="6:8" x14ac:dyDescent="0.2">
      <c r="F195" s="58"/>
      <c r="G195" s="58"/>
      <c r="H195" s="58"/>
    </row>
    <row r="196" spans="6:8" x14ac:dyDescent="0.2">
      <c r="F196" s="58"/>
      <c r="G196" s="58"/>
      <c r="H196" s="58"/>
    </row>
    <row r="197" spans="6:8" x14ac:dyDescent="0.2">
      <c r="F197" s="58"/>
      <c r="G197" s="58"/>
      <c r="H197" s="58"/>
    </row>
    <row r="198" spans="6:8" x14ac:dyDescent="0.2">
      <c r="F198" s="58"/>
      <c r="G198" s="58"/>
      <c r="H198" s="58"/>
    </row>
    <row r="199" spans="6:8" x14ac:dyDescent="0.2">
      <c r="F199" s="58"/>
      <c r="G199" s="58"/>
      <c r="H199" s="58"/>
    </row>
    <row r="200" spans="6:8" x14ac:dyDescent="0.2">
      <c r="F200" s="58"/>
      <c r="G200" s="58"/>
      <c r="H200" s="58"/>
    </row>
    <row r="201" spans="6:8" x14ac:dyDescent="0.2">
      <c r="F201" s="58"/>
      <c r="G201" s="58"/>
      <c r="H201" s="58"/>
    </row>
    <row r="202" spans="6:8" x14ac:dyDescent="0.2">
      <c r="F202" s="58"/>
      <c r="G202" s="58"/>
      <c r="H202" s="58"/>
    </row>
    <row r="203" spans="6:8" x14ac:dyDescent="0.2">
      <c r="F203" s="58"/>
      <c r="G203" s="58"/>
      <c r="H203" s="58"/>
    </row>
    <row r="204" spans="6:8" x14ac:dyDescent="0.2">
      <c r="F204" s="58"/>
      <c r="G204" s="58"/>
      <c r="H204" s="58"/>
    </row>
    <row r="205" spans="6:8" x14ac:dyDescent="0.2">
      <c r="F205" s="58"/>
      <c r="G205" s="58"/>
      <c r="H205" s="58"/>
    </row>
    <row r="206" spans="6:8" x14ac:dyDescent="0.2">
      <c r="F206" s="58"/>
      <c r="G206" s="58"/>
      <c r="H206" s="58"/>
    </row>
    <row r="207" spans="6:8" x14ac:dyDescent="0.2">
      <c r="F207" s="58"/>
      <c r="G207" s="58"/>
      <c r="H207" s="58"/>
    </row>
    <row r="208" spans="6:8" x14ac:dyDescent="0.2">
      <c r="F208" s="58"/>
      <c r="G208" s="58"/>
      <c r="H208" s="58"/>
    </row>
    <row r="209" spans="6:8" x14ac:dyDescent="0.2">
      <c r="F209" s="58"/>
      <c r="G209" s="58"/>
      <c r="H209" s="58"/>
    </row>
    <row r="210" spans="6:8" x14ac:dyDescent="0.2">
      <c r="F210" s="58"/>
      <c r="G210" s="58"/>
      <c r="H210" s="58"/>
    </row>
    <row r="211" spans="6:8" x14ac:dyDescent="0.2">
      <c r="F211" s="58"/>
      <c r="G211" s="58"/>
      <c r="H211" s="58"/>
    </row>
    <row r="212" spans="6:8" x14ac:dyDescent="0.2">
      <c r="F212" s="58"/>
      <c r="G212" s="58"/>
      <c r="H212" s="58"/>
    </row>
    <row r="213" spans="6:8" x14ac:dyDescent="0.2">
      <c r="F213" s="58"/>
      <c r="G213" s="58"/>
      <c r="H213" s="58"/>
    </row>
    <row r="214" spans="6:8" x14ac:dyDescent="0.2">
      <c r="F214" s="58"/>
      <c r="G214" s="58"/>
      <c r="H214" s="58"/>
    </row>
    <row r="215" spans="6:8" x14ac:dyDescent="0.2">
      <c r="F215" s="58"/>
      <c r="G215" s="58"/>
      <c r="H215" s="58"/>
    </row>
    <row r="216" spans="6:8" x14ac:dyDescent="0.2">
      <c r="F216" s="58"/>
      <c r="G216" s="58"/>
      <c r="H216" s="58"/>
    </row>
    <row r="217" spans="6:8" x14ac:dyDescent="0.2">
      <c r="F217" s="58"/>
      <c r="G217" s="58"/>
      <c r="H217" s="58"/>
    </row>
    <row r="218" spans="6:8" x14ac:dyDescent="0.2">
      <c r="F218" s="58"/>
      <c r="G218" s="58"/>
      <c r="H218" s="58"/>
    </row>
    <row r="219" spans="6:8" x14ac:dyDescent="0.2">
      <c r="F219" s="58"/>
      <c r="G219" s="58"/>
      <c r="H219" s="58"/>
    </row>
    <row r="220" spans="6:8" x14ac:dyDescent="0.2">
      <c r="F220" s="58"/>
      <c r="G220" s="58"/>
      <c r="H220" s="58"/>
    </row>
    <row r="221" spans="6:8" x14ac:dyDescent="0.2">
      <c r="F221" s="58"/>
      <c r="G221" s="58"/>
      <c r="H221" s="58"/>
    </row>
    <row r="222" spans="6:8" x14ac:dyDescent="0.2">
      <c r="F222" s="58"/>
      <c r="G222" s="58"/>
      <c r="H222" s="58"/>
    </row>
    <row r="223" spans="6:8" x14ac:dyDescent="0.2">
      <c r="F223" s="58"/>
      <c r="G223" s="58"/>
      <c r="H223" s="58"/>
    </row>
    <row r="224" spans="6:8" x14ac:dyDescent="0.2">
      <c r="F224" s="58"/>
      <c r="G224" s="58"/>
      <c r="H224" s="58"/>
    </row>
    <row r="225" spans="6:8" x14ac:dyDescent="0.2">
      <c r="F225" s="58"/>
      <c r="G225" s="58"/>
      <c r="H225" s="58"/>
    </row>
    <row r="226" spans="6:8" x14ac:dyDescent="0.2">
      <c r="F226" s="58"/>
      <c r="G226" s="58"/>
      <c r="H226" s="58"/>
    </row>
    <row r="227" spans="6:8" x14ac:dyDescent="0.2">
      <c r="F227" s="58"/>
      <c r="G227" s="58"/>
      <c r="H227" s="58"/>
    </row>
    <row r="228" spans="6:8" x14ac:dyDescent="0.2">
      <c r="F228" s="58"/>
      <c r="G228" s="58"/>
      <c r="H228" s="58"/>
    </row>
    <row r="229" spans="6:8" x14ac:dyDescent="0.2">
      <c r="F229" s="58"/>
      <c r="G229" s="58"/>
      <c r="H229" s="58"/>
    </row>
    <row r="230" spans="6:8" x14ac:dyDescent="0.2">
      <c r="F230" s="58"/>
      <c r="G230" s="58"/>
      <c r="H230" s="58"/>
    </row>
    <row r="231" spans="6:8" x14ac:dyDescent="0.2">
      <c r="F231" s="58"/>
      <c r="G231" s="58"/>
      <c r="H231" s="58"/>
    </row>
    <row r="232" spans="6:8" x14ac:dyDescent="0.2">
      <c r="F232" s="58"/>
      <c r="G232" s="58"/>
      <c r="H232" s="58"/>
    </row>
    <row r="233" spans="6:8" x14ac:dyDescent="0.2">
      <c r="F233" s="58"/>
      <c r="G233" s="58"/>
      <c r="H233" s="58"/>
    </row>
    <row r="234" spans="6:8" x14ac:dyDescent="0.2">
      <c r="F234" s="58"/>
      <c r="G234" s="58"/>
      <c r="H234" s="58"/>
    </row>
    <row r="235" spans="6:8" x14ac:dyDescent="0.2">
      <c r="F235" s="58"/>
      <c r="G235" s="58"/>
      <c r="H235" s="58"/>
    </row>
    <row r="236" spans="6:8" x14ac:dyDescent="0.2">
      <c r="F236" s="58"/>
      <c r="G236" s="58"/>
      <c r="H236" s="58"/>
    </row>
    <row r="237" spans="6:8" x14ac:dyDescent="0.2">
      <c r="F237" s="58"/>
      <c r="G237" s="58"/>
      <c r="H237" s="58"/>
    </row>
    <row r="238" spans="6:8" x14ac:dyDescent="0.2">
      <c r="F238" s="58"/>
      <c r="G238" s="58"/>
      <c r="H238" s="58"/>
    </row>
    <row r="239" spans="6:8" x14ac:dyDescent="0.2">
      <c r="F239" s="58"/>
      <c r="G239" s="58"/>
      <c r="H239" s="58"/>
    </row>
    <row r="240" spans="6:8" x14ac:dyDescent="0.2">
      <c r="F240" s="58"/>
      <c r="G240" s="58"/>
      <c r="H240" s="58"/>
    </row>
    <row r="241" spans="6:8" x14ac:dyDescent="0.2">
      <c r="F241" s="58"/>
      <c r="G241" s="58"/>
      <c r="H241" s="58"/>
    </row>
    <row r="242" spans="6:8" x14ac:dyDescent="0.2">
      <c r="F242" s="58"/>
      <c r="G242" s="58"/>
      <c r="H242" s="58"/>
    </row>
    <row r="243" spans="6:8" x14ac:dyDescent="0.2">
      <c r="F243" s="58"/>
      <c r="G243" s="58"/>
      <c r="H243" s="58"/>
    </row>
    <row r="244" spans="6:8" x14ac:dyDescent="0.2">
      <c r="F244" s="58"/>
      <c r="G244" s="58"/>
      <c r="H244" s="58"/>
    </row>
    <row r="245" spans="6:8" x14ac:dyDescent="0.2">
      <c r="F245" s="58"/>
      <c r="G245" s="58"/>
      <c r="H245" s="58"/>
    </row>
    <row r="246" spans="6:8" x14ac:dyDescent="0.2">
      <c r="F246" s="58"/>
      <c r="G246" s="58"/>
      <c r="H246" s="58"/>
    </row>
    <row r="247" spans="6:8" x14ac:dyDescent="0.2">
      <c r="F247" s="58"/>
      <c r="G247" s="58"/>
      <c r="H247" s="58"/>
    </row>
    <row r="248" spans="6:8" x14ac:dyDescent="0.2">
      <c r="F248" s="58"/>
      <c r="G248" s="58"/>
      <c r="H248" s="58"/>
    </row>
    <row r="249" spans="6:8" x14ac:dyDescent="0.2">
      <c r="F249" s="58"/>
      <c r="G249" s="58"/>
      <c r="H249" s="58"/>
    </row>
    <row r="250" spans="6:8" x14ac:dyDescent="0.2">
      <c r="F250" s="58"/>
      <c r="G250" s="58"/>
      <c r="H250" s="58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  <rowBreaks count="1" manualBreakCount="1"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0"/>
  <sheetViews>
    <sheetView showGridLines="0" zoomScaleNormal="100" workbookViewId="0">
      <selection activeCell="I40" sqref="I40"/>
    </sheetView>
  </sheetViews>
  <sheetFormatPr defaultRowHeight="12.75" x14ac:dyDescent="0.2"/>
  <cols>
    <col min="1" max="4" width="1.7109375" style="44" customWidth="1"/>
    <col min="5" max="5" width="68.5703125" style="44" customWidth="1"/>
    <col min="6" max="8" width="13.7109375" style="44" customWidth="1"/>
    <col min="9" max="256" width="9.140625" style="44"/>
    <col min="257" max="260" width="1.7109375" style="44" customWidth="1"/>
    <col min="261" max="261" width="68.5703125" style="44" customWidth="1"/>
    <col min="262" max="264" width="13.7109375" style="44" customWidth="1"/>
    <col min="265" max="512" width="9.140625" style="44"/>
    <col min="513" max="516" width="1.7109375" style="44" customWidth="1"/>
    <col min="517" max="517" width="68.5703125" style="44" customWidth="1"/>
    <col min="518" max="520" width="13.7109375" style="44" customWidth="1"/>
    <col min="521" max="768" width="9.140625" style="44"/>
    <col min="769" max="772" width="1.7109375" style="44" customWidth="1"/>
    <col min="773" max="773" width="68.5703125" style="44" customWidth="1"/>
    <col min="774" max="776" width="13.7109375" style="44" customWidth="1"/>
    <col min="777" max="1024" width="9.140625" style="44"/>
    <col min="1025" max="1028" width="1.7109375" style="44" customWidth="1"/>
    <col min="1029" max="1029" width="68.5703125" style="44" customWidth="1"/>
    <col min="1030" max="1032" width="13.7109375" style="44" customWidth="1"/>
    <col min="1033" max="1280" width="9.140625" style="44"/>
    <col min="1281" max="1284" width="1.7109375" style="44" customWidth="1"/>
    <col min="1285" max="1285" width="68.5703125" style="44" customWidth="1"/>
    <col min="1286" max="1288" width="13.7109375" style="44" customWidth="1"/>
    <col min="1289" max="1536" width="9.140625" style="44"/>
    <col min="1537" max="1540" width="1.7109375" style="44" customWidth="1"/>
    <col min="1541" max="1541" width="68.5703125" style="44" customWidth="1"/>
    <col min="1542" max="1544" width="13.7109375" style="44" customWidth="1"/>
    <col min="1545" max="1792" width="9.140625" style="44"/>
    <col min="1793" max="1796" width="1.7109375" style="44" customWidth="1"/>
    <col min="1797" max="1797" width="68.5703125" style="44" customWidth="1"/>
    <col min="1798" max="1800" width="13.7109375" style="44" customWidth="1"/>
    <col min="1801" max="2048" width="9.140625" style="44"/>
    <col min="2049" max="2052" width="1.7109375" style="44" customWidth="1"/>
    <col min="2053" max="2053" width="68.5703125" style="44" customWidth="1"/>
    <col min="2054" max="2056" width="13.7109375" style="44" customWidth="1"/>
    <col min="2057" max="2304" width="9.140625" style="44"/>
    <col min="2305" max="2308" width="1.7109375" style="44" customWidth="1"/>
    <col min="2309" max="2309" width="68.5703125" style="44" customWidth="1"/>
    <col min="2310" max="2312" width="13.7109375" style="44" customWidth="1"/>
    <col min="2313" max="2560" width="9.140625" style="44"/>
    <col min="2561" max="2564" width="1.7109375" style="44" customWidth="1"/>
    <col min="2565" max="2565" width="68.5703125" style="44" customWidth="1"/>
    <col min="2566" max="2568" width="13.7109375" style="44" customWidth="1"/>
    <col min="2569" max="2816" width="9.140625" style="44"/>
    <col min="2817" max="2820" width="1.7109375" style="44" customWidth="1"/>
    <col min="2821" max="2821" width="68.5703125" style="44" customWidth="1"/>
    <col min="2822" max="2824" width="13.7109375" style="44" customWidth="1"/>
    <col min="2825" max="3072" width="9.140625" style="44"/>
    <col min="3073" max="3076" width="1.7109375" style="44" customWidth="1"/>
    <col min="3077" max="3077" width="68.5703125" style="44" customWidth="1"/>
    <col min="3078" max="3080" width="13.7109375" style="44" customWidth="1"/>
    <col min="3081" max="3328" width="9.140625" style="44"/>
    <col min="3329" max="3332" width="1.7109375" style="44" customWidth="1"/>
    <col min="3333" max="3333" width="68.5703125" style="44" customWidth="1"/>
    <col min="3334" max="3336" width="13.7109375" style="44" customWidth="1"/>
    <col min="3337" max="3584" width="9.140625" style="44"/>
    <col min="3585" max="3588" width="1.7109375" style="44" customWidth="1"/>
    <col min="3589" max="3589" width="68.5703125" style="44" customWidth="1"/>
    <col min="3590" max="3592" width="13.7109375" style="44" customWidth="1"/>
    <col min="3593" max="3840" width="9.140625" style="44"/>
    <col min="3841" max="3844" width="1.7109375" style="44" customWidth="1"/>
    <col min="3845" max="3845" width="68.5703125" style="44" customWidth="1"/>
    <col min="3846" max="3848" width="13.7109375" style="44" customWidth="1"/>
    <col min="3849" max="4096" width="9.140625" style="44"/>
    <col min="4097" max="4100" width="1.7109375" style="44" customWidth="1"/>
    <col min="4101" max="4101" width="68.5703125" style="44" customWidth="1"/>
    <col min="4102" max="4104" width="13.7109375" style="44" customWidth="1"/>
    <col min="4105" max="4352" width="9.140625" style="44"/>
    <col min="4353" max="4356" width="1.7109375" style="44" customWidth="1"/>
    <col min="4357" max="4357" width="68.5703125" style="44" customWidth="1"/>
    <col min="4358" max="4360" width="13.7109375" style="44" customWidth="1"/>
    <col min="4361" max="4608" width="9.140625" style="44"/>
    <col min="4609" max="4612" width="1.7109375" style="44" customWidth="1"/>
    <col min="4613" max="4613" width="68.5703125" style="44" customWidth="1"/>
    <col min="4614" max="4616" width="13.7109375" style="44" customWidth="1"/>
    <col min="4617" max="4864" width="9.140625" style="44"/>
    <col min="4865" max="4868" width="1.7109375" style="44" customWidth="1"/>
    <col min="4869" max="4869" width="68.5703125" style="44" customWidth="1"/>
    <col min="4870" max="4872" width="13.7109375" style="44" customWidth="1"/>
    <col min="4873" max="5120" width="9.140625" style="44"/>
    <col min="5121" max="5124" width="1.7109375" style="44" customWidth="1"/>
    <col min="5125" max="5125" width="68.5703125" style="44" customWidth="1"/>
    <col min="5126" max="5128" width="13.7109375" style="44" customWidth="1"/>
    <col min="5129" max="5376" width="9.140625" style="44"/>
    <col min="5377" max="5380" width="1.7109375" style="44" customWidth="1"/>
    <col min="5381" max="5381" width="68.5703125" style="44" customWidth="1"/>
    <col min="5382" max="5384" width="13.7109375" style="44" customWidth="1"/>
    <col min="5385" max="5632" width="9.140625" style="44"/>
    <col min="5633" max="5636" width="1.7109375" style="44" customWidth="1"/>
    <col min="5637" max="5637" width="68.5703125" style="44" customWidth="1"/>
    <col min="5638" max="5640" width="13.7109375" style="44" customWidth="1"/>
    <col min="5641" max="5888" width="9.140625" style="44"/>
    <col min="5889" max="5892" width="1.7109375" style="44" customWidth="1"/>
    <col min="5893" max="5893" width="68.5703125" style="44" customWidth="1"/>
    <col min="5894" max="5896" width="13.7109375" style="44" customWidth="1"/>
    <col min="5897" max="6144" width="9.140625" style="44"/>
    <col min="6145" max="6148" width="1.7109375" style="44" customWidth="1"/>
    <col min="6149" max="6149" width="68.5703125" style="44" customWidth="1"/>
    <col min="6150" max="6152" width="13.7109375" style="44" customWidth="1"/>
    <col min="6153" max="6400" width="9.140625" style="44"/>
    <col min="6401" max="6404" width="1.7109375" style="44" customWidth="1"/>
    <col min="6405" max="6405" width="68.5703125" style="44" customWidth="1"/>
    <col min="6406" max="6408" width="13.7109375" style="44" customWidth="1"/>
    <col min="6409" max="6656" width="9.140625" style="44"/>
    <col min="6657" max="6660" width="1.7109375" style="44" customWidth="1"/>
    <col min="6661" max="6661" width="68.5703125" style="44" customWidth="1"/>
    <col min="6662" max="6664" width="13.7109375" style="44" customWidth="1"/>
    <col min="6665" max="6912" width="9.140625" style="44"/>
    <col min="6913" max="6916" width="1.7109375" style="44" customWidth="1"/>
    <col min="6917" max="6917" width="68.5703125" style="44" customWidth="1"/>
    <col min="6918" max="6920" width="13.7109375" style="44" customWidth="1"/>
    <col min="6921" max="7168" width="9.140625" style="44"/>
    <col min="7169" max="7172" width="1.7109375" style="44" customWidth="1"/>
    <col min="7173" max="7173" width="68.5703125" style="44" customWidth="1"/>
    <col min="7174" max="7176" width="13.7109375" style="44" customWidth="1"/>
    <col min="7177" max="7424" width="9.140625" style="44"/>
    <col min="7425" max="7428" width="1.7109375" style="44" customWidth="1"/>
    <col min="7429" max="7429" width="68.5703125" style="44" customWidth="1"/>
    <col min="7430" max="7432" width="13.7109375" style="44" customWidth="1"/>
    <col min="7433" max="7680" width="9.140625" style="44"/>
    <col min="7681" max="7684" width="1.7109375" style="44" customWidth="1"/>
    <col min="7685" max="7685" width="68.5703125" style="44" customWidth="1"/>
    <col min="7686" max="7688" width="13.7109375" style="44" customWidth="1"/>
    <col min="7689" max="7936" width="9.140625" style="44"/>
    <col min="7937" max="7940" width="1.7109375" style="44" customWidth="1"/>
    <col min="7941" max="7941" width="68.5703125" style="44" customWidth="1"/>
    <col min="7942" max="7944" width="13.7109375" style="44" customWidth="1"/>
    <col min="7945" max="8192" width="9.140625" style="44"/>
    <col min="8193" max="8196" width="1.7109375" style="44" customWidth="1"/>
    <col min="8197" max="8197" width="68.5703125" style="44" customWidth="1"/>
    <col min="8198" max="8200" width="13.7109375" style="44" customWidth="1"/>
    <col min="8201" max="8448" width="9.140625" style="44"/>
    <col min="8449" max="8452" width="1.7109375" style="44" customWidth="1"/>
    <col min="8453" max="8453" width="68.5703125" style="44" customWidth="1"/>
    <col min="8454" max="8456" width="13.7109375" style="44" customWidth="1"/>
    <col min="8457" max="8704" width="9.140625" style="44"/>
    <col min="8705" max="8708" width="1.7109375" style="44" customWidth="1"/>
    <col min="8709" max="8709" width="68.5703125" style="44" customWidth="1"/>
    <col min="8710" max="8712" width="13.7109375" style="44" customWidth="1"/>
    <col min="8713" max="8960" width="9.140625" style="44"/>
    <col min="8961" max="8964" width="1.7109375" style="44" customWidth="1"/>
    <col min="8965" max="8965" width="68.5703125" style="44" customWidth="1"/>
    <col min="8966" max="8968" width="13.7109375" style="44" customWidth="1"/>
    <col min="8969" max="9216" width="9.140625" style="44"/>
    <col min="9217" max="9220" width="1.7109375" style="44" customWidth="1"/>
    <col min="9221" max="9221" width="68.5703125" style="44" customWidth="1"/>
    <col min="9222" max="9224" width="13.7109375" style="44" customWidth="1"/>
    <col min="9225" max="9472" width="9.140625" style="44"/>
    <col min="9473" max="9476" width="1.7109375" style="44" customWidth="1"/>
    <col min="9477" max="9477" width="68.5703125" style="44" customWidth="1"/>
    <col min="9478" max="9480" width="13.7109375" style="44" customWidth="1"/>
    <col min="9481" max="9728" width="9.140625" style="44"/>
    <col min="9729" max="9732" width="1.7109375" style="44" customWidth="1"/>
    <col min="9733" max="9733" width="68.5703125" style="44" customWidth="1"/>
    <col min="9734" max="9736" width="13.7109375" style="44" customWidth="1"/>
    <col min="9737" max="9984" width="9.140625" style="44"/>
    <col min="9985" max="9988" width="1.7109375" style="44" customWidth="1"/>
    <col min="9989" max="9989" width="68.5703125" style="44" customWidth="1"/>
    <col min="9990" max="9992" width="13.7109375" style="44" customWidth="1"/>
    <col min="9993" max="10240" width="9.140625" style="44"/>
    <col min="10241" max="10244" width="1.7109375" style="44" customWidth="1"/>
    <col min="10245" max="10245" width="68.5703125" style="44" customWidth="1"/>
    <col min="10246" max="10248" width="13.7109375" style="44" customWidth="1"/>
    <col min="10249" max="10496" width="9.140625" style="44"/>
    <col min="10497" max="10500" width="1.7109375" style="44" customWidth="1"/>
    <col min="10501" max="10501" width="68.5703125" style="44" customWidth="1"/>
    <col min="10502" max="10504" width="13.7109375" style="44" customWidth="1"/>
    <col min="10505" max="10752" width="9.140625" style="44"/>
    <col min="10753" max="10756" width="1.7109375" style="44" customWidth="1"/>
    <col min="10757" max="10757" width="68.5703125" style="44" customWidth="1"/>
    <col min="10758" max="10760" width="13.7109375" style="44" customWidth="1"/>
    <col min="10761" max="11008" width="9.140625" style="44"/>
    <col min="11009" max="11012" width="1.7109375" style="44" customWidth="1"/>
    <col min="11013" max="11013" width="68.5703125" style="44" customWidth="1"/>
    <col min="11014" max="11016" width="13.7109375" style="44" customWidth="1"/>
    <col min="11017" max="11264" width="9.140625" style="44"/>
    <col min="11265" max="11268" width="1.7109375" style="44" customWidth="1"/>
    <col min="11269" max="11269" width="68.5703125" style="44" customWidth="1"/>
    <col min="11270" max="11272" width="13.7109375" style="44" customWidth="1"/>
    <col min="11273" max="11520" width="9.140625" style="44"/>
    <col min="11521" max="11524" width="1.7109375" style="44" customWidth="1"/>
    <col min="11525" max="11525" width="68.5703125" style="44" customWidth="1"/>
    <col min="11526" max="11528" width="13.7109375" style="44" customWidth="1"/>
    <col min="11529" max="11776" width="9.140625" style="44"/>
    <col min="11777" max="11780" width="1.7109375" style="44" customWidth="1"/>
    <col min="11781" max="11781" width="68.5703125" style="44" customWidth="1"/>
    <col min="11782" max="11784" width="13.7109375" style="44" customWidth="1"/>
    <col min="11785" max="12032" width="9.140625" style="44"/>
    <col min="12033" max="12036" width="1.7109375" style="44" customWidth="1"/>
    <col min="12037" max="12037" width="68.5703125" style="44" customWidth="1"/>
    <col min="12038" max="12040" width="13.7109375" style="44" customWidth="1"/>
    <col min="12041" max="12288" width="9.140625" style="44"/>
    <col min="12289" max="12292" width="1.7109375" style="44" customWidth="1"/>
    <col min="12293" max="12293" width="68.5703125" style="44" customWidth="1"/>
    <col min="12294" max="12296" width="13.7109375" style="44" customWidth="1"/>
    <col min="12297" max="12544" width="9.140625" style="44"/>
    <col min="12545" max="12548" width="1.7109375" style="44" customWidth="1"/>
    <col min="12549" max="12549" width="68.5703125" style="44" customWidth="1"/>
    <col min="12550" max="12552" width="13.7109375" style="44" customWidth="1"/>
    <col min="12553" max="12800" width="9.140625" style="44"/>
    <col min="12801" max="12804" width="1.7109375" style="44" customWidth="1"/>
    <col min="12805" max="12805" width="68.5703125" style="44" customWidth="1"/>
    <col min="12806" max="12808" width="13.7109375" style="44" customWidth="1"/>
    <col min="12809" max="13056" width="9.140625" style="44"/>
    <col min="13057" max="13060" width="1.7109375" style="44" customWidth="1"/>
    <col min="13061" max="13061" width="68.5703125" style="44" customWidth="1"/>
    <col min="13062" max="13064" width="13.7109375" style="44" customWidth="1"/>
    <col min="13065" max="13312" width="9.140625" style="44"/>
    <col min="13313" max="13316" width="1.7109375" style="44" customWidth="1"/>
    <col min="13317" max="13317" width="68.5703125" style="44" customWidth="1"/>
    <col min="13318" max="13320" width="13.7109375" style="44" customWidth="1"/>
    <col min="13321" max="13568" width="9.140625" style="44"/>
    <col min="13569" max="13572" width="1.7109375" style="44" customWidth="1"/>
    <col min="13573" max="13573" width="68.5703125" style="44" customWidth="1"/>
    <col min="13574" max="13576" width="13.7109375" style="44" customWidth="1"/>
    <col min="13577" max="13824" width="9.140625" style="44"/>
    <col min="13825" max="13828" width="1.7109375" style="44" customWidth="1"/>
    <col min="13829" max="13829" width="68.5703125" style="44" customWidth="1"/>
    <col min="13830" max="13832" width="13.7109375" style="44" customWidth="1"/>
    <col min="13833" max="14080" width="9.140625" style="44"/>
    <col min="14081" max="14084" width="1.7109375" style="44" customWidth="1"/>
    <col min="14085" max="14085" width="68.5703125" style="44" customWidth="1"/>
    <col min="14086" max="14088" width="13.7109375" style="44" customWidth="1"/>
    <col min="14089" max="14336" width="9.140625" style="44"/>
    <col min="14337" max="14340" width="1.7109375" style="44" customWidth="1"/>
    <col min="14341" max="14341" width="68.5703125" style="44" customWidth="1"/>
    <col min="14342" max="14344" width="13.7109375" style="44" customWidth="1"/>
    <col min="14345" max="14592" width="9.140625" style="44"/>
    <col min="14593" max="14596" width="1.7109375" style="44" customWidth="1"/>
    <col min="14597" max="14597" width="68.5703125" style="44" customWidth="1"/>
    <col min="14598" max="14600" width="13.7109375" style="44" customWidth="1"/>
    <col min="14601" max="14848" width="9.140625" style="44"/>
    <col min="14849" max="14852" width="1.7109375" style="44" customWidth="1"/>
    <col min="14853" max="14853" width="68.5703125" style="44" customWidth="1"/>
    <col min="14854" max="14856" width="13.7109375" style="44" customWidth="1"/>
    <col min="14857" max="15104" width="9.140625" style="44"/>
    <col min="15105" max="15108" width="1.7109375" style="44" customWidth="1"/>
    <col min="15109" max="15109" width="68.5703125" style="44" customWidth="1"/>
    <col min="15110" max="15112" width="13.7109375" style="44" customWidth="1"/>
    <col min="15113" max="15360" width="9.140625" style="44"/>
    <col min="15361" max="15364" width="1.7109375" style="44" customWidth="1"/>
    <col min="15365" max="15365" width="68.5703125" style="44" customWidth="1"/>
    <col min="15366" max="15368" width="13.7109375" style="44" customWidth="1"/>
    <col min="15369" max="15616" width="9.140625" style="44"/>
    <col min="15617" max="15620" width="1.7109375" style="44" customWidth="1"/>
    <col min="15621" max="15621" width="68.5703125" style="44" customWidth="1"/>
    <col min="15622" max="15624" width="13.7109375" style="44" customWidth="1"/>
    <col min="15625" max="15872" width="9.140625" style="44"/>
    <col min="15873" max="15876" width="1.7109375" style="44" customWidth="1"/>
    <col min="15877" max="15877" width="68.5703125" style="44" customWidth="1"/>
    <col min="15878" max="15880" width="13.7109375" style="44" customWidth="1"/>
    <col min="15881" max="16128" width="9.140625" style="44"/>
    <col min="16129" max="16132" width="1.7109375" style="44" customWidth="1"/>
    <col min="16133" max="16133" width="68.5703125" style="44" customWidth="1"/>
    <col min="16134" max="16136" width="13.7109375" style="44" customWidth="1"/>
    <col min="16137" max="16384" width="9.140625" style="44"/>
  </cols>
  <sheetData>
    <row r="1" spans="1:8" ht="15" customHeight="1" x14ac:dyDescent="0.25">
      <c r="A1" s="43"/>
      <c r="B1" s="43"/>
      <c r="C1" s="43"/>
      <c r="D1" s="43"/>
      <c r="E1" s="65" t="s">
        <v>0</v>
      </c>
      <c r="F1" s="65"/>
      <c r="G1" s="65"/>
      <c r="H1" s="65"/>
    </row>
    <row r="2" spans="1:8" x14ac:dyDescent="0.2">
      <c r="A2" s="43"/>
      <c r="B2" s="43"/>
      <c r="C2" s="43"/>
      <c r="D2" s="43"/>
      <c r="E2" s="66"/>
      <c r="F2" s="66"/>
      <c r="G2" s="66"/>
      <c r="H2" s="66"/>
    </row>
    <row r="3" spans="1:8" ht="25.5" x14ac:dyDescent="0.2">
      <c r="A3" s="43"/>
      <c r="B3" s="43"/>
      <c r="C3" s="43"/>
      <c r="D3" s="43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43"/>
      <c r="B4" s="43"/>
      <c r="C4" s="43"/>
      <c r="D4" s="43"/>
      <c r="E4" s="5" t="s">
        <v>5</v>
      </c>
      <c r="F4" s="45"/>
      <c r="G4" s="45"/>
      <c r="H4" s="45"/>
    </row>
    <row r="5" spans="1:8" x14ac:dyDescent="0.2">
      <c r="A5" s="43"/>
      <c r="B5" s="43"/>
      <c r="C5" s="43"/>
      <c r="D5" s="43"/>
      <c r="E5" s="7" t="s">
        <v>6</v>
      </c>
      <c r="F5" s="8">
        <v>5436011000</v>
      </c>
      <c r="G5" s="8">
        <v>5893772000</v>
      </c>
      <c r="H5" s="8">
        <v>6405864000</v>
      </c>
    </row>
    <row r="6" spans="1:8" x14ac:dyDescent="0.2">
      <c r="A6" s="43"/>
      <c r="B6" s="43"/>
      <c r="C6" s="43"/>
      <c r="D6" s="43"/>
      <c r="E6" s="7" t="s">
        <v>7</v>
      </c>
      <c r="F6" s="8"/>
      <c r="G6" s="8"/>
      <c r="H6" s="8"/>
    </row>
    <row r="7" spans="1:8" ht="16.5" x14ac:dyDescent="0.3">
      <c r="A7" s="43"/>
      <c r="B7" s="43"/>
      <c r="C7" s="43"/>
      <c r="D7" s="43"/>
      <c r="E7" s="5" t="s">
        <v>8</v>
      </c>
      <c r="F7" s="9">
        <f>SUM(F8:F17)</f>
        <v>2797170000</v>
      </c>
      <c r="G7" s="9">
        <f>SUM(G8:G17)</f>
        <v>2934347000</v>
      </c>
      <c r="H7" s="9">
        <f>SUM(H8:H17)</f>
        <v>3116678000</v>
      </c>
    </row>
    <row r="8" spans="1:8" x14ac:dyDescent="0.2">
      <c r="A8" s="43"/>
      <c r="B8" s="43"/>
      <c r="C8" s="43"/>
      <c r="D8" s="43"/>
      <c r="E8" s="10" t="s">
        <v>9</v>
      </c>
      <c r="F8" s="11">
        <v>1789358000</v>
      </c>
      <c r="G8" s="11">
        <v>1791621000</v>
      </c>
      <c r="H8" s="11">
        <v>1894626000</v>
      </c>
    </row>
    <row r="9" spans="1:8" x14ac:dyDescent="0.2">
      <c r="A9" s="43"/>
      <c r="B9" s="43"/>
      <c r="C9" s="43"/>
      <c r="D9" s="43"/>
      <c r="E9" s="10" t="s">
        <v>10</v>
      </c>
      <c r="F9" s="11"/>
      <c r="G9" s="11"/>
      <c r="H9" s="11"/>
    </row>
    <row r="10" spans="1:8" x14ac:dyDescent="0.2">
      <c r="A10" s="43"/>
      <c r="B10" s="43"/>
      <c r="C10" s="43"/>
      <c r="D10" s="43"/>
      <c r="E10" s="10" t="s">
        <v>11</v>
      </c>
      <c r="F10" s="12">
        <v>203454000</v>
      </c>
      <c r="G10" s="12">
        <v>198918000</v>
      </c>
      <c r="H10" s="12">
        <v>209859000</v>
      </c>
    </row>
    <row r="11" spans="1:8" x14ac:dyDescent="0.2">
      <c r="A11" s="43"/>
      <c r="B11" s="43"/>
      <c r="C11" s="43"/>
      <c r="D11" s="43"/>
      <c r="E11" s="10" t="s">
        <v>12</v>
      </c>
      <c r="F11" s="11">
        <v>169258000</v>
      </c>
      <c r="G11" s="11">
        <v>214702000</v>
      </c>
      <c r="H11" s="11">
        <v>217401000</v>
      </c>
    </row>
    <row r="12" spans="1:8" x14ac:dyDescent="0.2">
      <c r="A12" s="43"/>
      <c r="B12" s="43"/>
      <c r="C12" s="43"/>
      <c r="D12" s="43"/>
      <c r="E12" s="10" t="s">
        <v>13</v>
      </c>
      <c r="F12" s="12">
        <v>44140000</v>
      </c>
      <c r="G12" s="12">
        <v>13225000</v>
      </c>
      <c r="H12" s="12">
        <v>39420000</v>
      </c>
    </row>
    <row r="13" spans="1:8" x14ac:dyDescent="0.2">
      <c r="A13" s="43"/>
      <c r="B13" s="43"/>
      <c r="C13" s="43"/>
      <c r="D13" s="43"/>
      <c r="E13" s="10" t="s">
        <v>14</v>
      </c>
      <c r="F13" s="11">
        <v>6846000</v>
      </c>
      <c r="G13" s="11">
        <v>7250000</v>
      </c>
      <c r="H13" s="11">
        <v>7670000</v>
      </c>
    </row>
    <row r="14" spans="1:8" x14ac:dyDescent="0.2">
      <c r="A14" s="43"/>
      <c r="B14" s="43"/>
      <c r="C14" s="43"/>
      <c r="D14" s="43"/>
      <c r="E14" s="10" t="s">
        <v>15</v>
      </c>
      <c r="F14" s="11"/>
      <c r="G14" s="11"/>
      <c r="H14" s="11"/>
    </row>
    <row r="15" spans="1:8" x14ac:dyDescent="0.2">
      <c r="A15" s="43"/>
      <c r="B15" s="43"/>
      <c r="C15" s="43"/>
      <c r="D15" s="43"/>
      <c r="E15" s="10" t="s">
        <v>16</v>
      </c>
      <c r="F15" s="12">
        <v>174440000</v>
      </c>
      <c r="G15" s="12">
        <v>349631000</v>
      </c>
      <c r="H15" s="12">
        <v>358407000</v>
      </c>
    </row>
    <row r="16" spans="1:8" x14ac:dyDescent="0.2">
      <c r="A16" s="43"/>
      <c r="B16" s="43"/>
      <c r="C16" s="43"/>
      <c r="D16" s="43"/>
      <c r="E16" s="10" t="s">
        <v>17</v>
      </c>
      <c r="F16" s="11">
        <v>409674000</v>
      </c>
      <c r="G16" s="11">
        <v>359000000</v>
      </c>
      <c r="H16" s="11">
        <v>389295000</v>
      </c>
    </row>
    <row r="17" spans="1:8" x14ac:dyDescent="0.2">
      <c r="A17" s="43"/>
      <c r="B17" s="43"/>
      <c r="C17" s="43"/>
      <c r="D17" s="43"/>
      <c r="E17" s="10" t="s">
        <v>18</v>
      </c>
      <c r="F17" s="11"/>
      <c r="G17" s="11"/>
      <c r="H17" s="11"/>
    </row>
    <row r="18" spans="1:8" ht="16.5" x14ac:dyDescent="0.3">
      <c r="A18" s="43"/>
      <c r="B18" s="43"/>
      <c r="C18" s="43"/>
      <c r="D18" s="43"/>
      <c r="E18" s="5" t="s">
        <v>19</v>
      </c>
      <c r="F18" s="8">
        <f>SUM(F19:F27)</f>
        <v>143889000</v>
      </c>
      <c r="G18" s="8">
        <f>SUM(G19:G27)</f>
        <v>88175000</v>
      </c>
      <c r="H18" s="8">
        <f>SUM(H19:H27)</f>
        <v>93394000</v>
      </c>
    </row>
    <row r="19" spans="1:8" x14ac:dyDescent="0.2">
      <c r="A19" s="43"/>
      <c r="B19" s="43"/>
      <c r="C19" s="43"/>
      <c r="D19" s="43"/>
      <c r="E19" s="10" t="s">
        <v>20</v>
      </c>
      <c r="F19" s="12">
        <v>37525000</v>
      </c>
      <c r="G19" s="12">
        <v>40740000</v>
      </c>
      <c r="H19" s="12">
        <v>45674000</v>
      </c>
    </row>
    <row r="20" spans="1:8" x14ac:dyDescent="0.2">
      <c r="A20" s="43"/>
      <c r="B20" s="43"/>
      <c r="C20" s="43"/>
      <c r="D20" s="43"/>
      <c r="E20" s="10" t="s">
        <v>21</v>
      </c>
      <c r="F20" s="13"/>
      <c r="G20" s="13"/>
      <c r="H20" s="13"/>
    </row>
    <row r="21" spans="1:8" x14ac:dyDescent="0.2">
      <c r="A21" s="43"/>
      <c r="B21" s="43"/>
      <c r="C21" s="43"/>
      <c r="D21" s="43"/>
      <c r="E21" s="10" t="s">
        <v>22</v>
      </c>
      <c r="F21" s="11">
        <v>60311000</v>
      </c>
      <c r="G21" s="11"/>
      <c r="H21" s="11"/>
    </row>
    <row r="22" spans="1:8" x14ac:dyDescent="0.2">
      <c r="A22" s="43"/>
      <c r="B22" s="43"/>
      <c r="C22" s="43"/>
      <c r="D22" s="43"/>
      <c r="E22" s="10" t="s">
        <v>23</v>
      </c>
      <c r="F22" s="11">
        <v>28053000</v>
      </c>
      <c r="G22" s="11">
        <v>30435000</v>
      </c>
      <c r="H22" s="11">
        <v>30720000</v>
      </c>
    </row>
    <row r="23" spans="1:8" x14ac:dyDescent="0.2">
      <c r="A23" s="43"/>
      <c r="B23" s="43"/>
      <c r="C23" s="43"/>
      <c r="D23" s="43"/>
      <c r="E23" s="10"/>
      <c r="F23" s="12"/>
      <c r="G23" s="12"/>
      <c r="H23" s="12"/>
    </row>
    <row r="24" spans="1:8" x14ac:dyDescent="0.2">
      <c r="A24" s="43"/>
      <c r="B24" s="43"/>
      <c r="C24" s="43"/>
      <c r="D24" s="43"/>
      <c r="E24" s="10" t="s">
        <v>24</v>
      </c>
      <c r="F24" s="11">
        <v>18000000</v>
      </c>
      <c r="G24" s="11">
        <v>17000000</v>
      </c>
      <c r="H24" s="11">
        <v>17000000</v>
      </c>
    </row>
    <row r="25" spans="1:8" x14ac:dyDescent="0.2">
      <c r="A25" s="43"/>
      <c r="B25" s="43"/>
      <c r="C25" s="43"/>
      <c r="D25" s="43"/>
      <c r="E25" s="10" t="s">
        <v>25</v>
      </c>
      <c r="F25" s="11"/>
      <c r="G25" s="11"/>
      <c r="H25" s="11"/>
    </row>
    <row r="26" spans="1:8" x14ac:dyDescent="0.2">
      <c r="A26" s="43"/>
      <c r="B26" s="43"/>
      <c r="C26" s="43"/>
      <c r="D26" s="43"/>
      <c r="E26" s="10" t="s">
        <v>26</v>
      </c>
      <c r="F26" s="12"/>
      <c r="G26" s="12"/>
      <c r="H26" s="12"/>
    </row>
    <row r="27" spans="1:8" x14ac:dyDescent="0.2">
      <c r="A27" s="43"/>
      <c r="B27" s="43"/>
      <c r="C27" s="43"/>
      <c r="D27" s="43"/>
      <c r="E27" s="10" t="s">
        <v>27</v>
      </c>
      <c r="F27" s="11"/>
      <c r="G27" s="11"/>
      <c r="H27" s="11"/>
    </row>
    <row r="28" spans="1:8" ht="16.5" x14ac:dyDescent="0.3">
      <c r="A28" s="43"/>
      <c r="B28" s="43"/>
      <c r="C28" s="43"/>
      <c r="D28" s="43"/>
      <c r="E28" s="14" t="s">
        <v>28</v>
      </c>
      <c r="F28" s="15">
        <f>+F5+F6+F7+F18</f>
        <v>8377070000</v>
      </c>
      <c r="G28" s="15">
        <f>+G5+G6+G7+G18</f>
        <v>8916294000</v>
      </c>
      <c r="H28" s="15">
        <f>+H5+H6+H7+H18</f>
        <v>9615936000</v>
      </c>
    </row>
    <row r="29" spans="1:8" ht="16.5" x14ac:dyDescent="0.3">
      <c r="A29" s="43"/>
      <c r="B29" s="43"/>
      <c r="C29" s="43"/>
      <c r="D29" s="43"/>
      <c r="E29" s="5" t="s">
        <v>29</v>
      </c>
      <c r="F29" s="16"/>
      <c r="G29" s="16"/>
      <c r="H29" s="16"/>
    </row>
    <row r="30" spans="1:8" ht="16.5" x14ac:dyDescent="0.3">
      <c r="A30" s="43"/>
      <c r="B30" s="43"/>
      <c r="C30" s="43"/>
      <c r="D30" s="43"/>
      <c r="E30" s="5" t="s">
        <v>30</v>
      </c>
      <c r="F30" s="8">
        <f>SUM(F31:F36)</f>
        <v>484472000</v>
      </c>
      <c r="G30" s="8">
        <f>SUM(G31:G36)</f>
        <v>759601000</v>
      </c>
      <c r="H30" s="8">
        <f>SUM(H31:H36)</f>
        <v>776156000</v>
      </c>
    </row>
    <row r="31" spans="1:8" x14ac:dyDescent="0.2">
      <c r="A31" s="43"/>
      <c r="B31" s="43"/>
      <c r="C31" s="43"/>
      <c r="D31" s="43"/>
      <c r="E31" s="10" t="s">
        <v>16</v>
      </c>
      <c r="F31" s="11">
        <v>211295000</v>
      </c>
      <c r="G31" s="11">
        <v>291863000</v>
      </c>
      <c r="H31" s="11">
        <v>297366000</v>
      </c>
    </row>
    <row r="32" spans="1:8" x14ac:dyDescent="0.2">
      <c r="A32" s="43"/>
      <c r="B32" s="43"/>
      <c r="C32" s="43"/>
      <c r="D32" s="43"/>
      <c r="E32" s="10" t="s">
        <v>31</v>
      </c>
      <c r="F32" s="11">
        <v>272777000</v>
      </c>
      <c r="G32" s="11">
        <v>453505000</v>
      </c>
      <c r="H32" s="11">
        <v>477390000</v>
      </c>
    </row>
    <row r="33" spans="1:8" x14ac:dyDescent="0.2">
      <c r="A33" s="43"/>
      <c r="B33" s="43"/>
      <c r="C33" s="43"/>
      <c r="D33" s="43"/>
      <c r="E33" s="10" t="s">
        <v>32</v>
      </c>
      <c r="F33" s="11">
        <v>400000</v>
      </c>
      <c r="G33" s="11">
        <v>1233000</v>
      </c>
      <c r="H33" s="11">
        <v>1400000</v>
      </c>
    </row>
    <row r="34" spans="1:8" x14ac:dyDescent="0.2">
      <c r="A34" s="43"/>
      <c r="B34" s="43"/>
      <c r="C34" s="43"/>
      <c r="D34" s="43"/>
      <c r="E34" s="10" t="s">
        <v>33</v>
      </c>
      <c r="F34" s="11"/>
      <c r="G34" s="11"/>
      <c r="H34" s="11"/>
    </row>
    <row r="35" spans="1:8" x14ac:dyDescent="0.2">
      <c r="A35" s="43"/>
      <c r="B35" s="43"/>
      <c r="C35" s="43"/>
      <c r="D35" s="43"/>
      <c r="E35" s="10" t="s">
        <v>17</v>
      </c>
      <c r="F35" s="11"/>
      <c r="G35" s="11">
        <v>13000000</v>
      </c>
      <c r="H35" s="11"/>
    </row>
    <row r="36" spans="1:8" x14ac:dyDescent="0.2">
      <c r="A36" s="43"/>
      <c r="B36" s="43"/>
      <c r="C36" s="43"/>
      <c r="D36" s="43"/>
      <c r="E36" s="10" t="s">
        <v>34</v>
      </c>
      <c r="F36" s="11"/>
      <c r="G36" s="11"/>
      <c r="H36" s="11"/>
    </row>
    <row r="37" spans="1:8" ht="16.5" x14ac:dyDescent="0.3">
      <c r="A37" s="43"/>
      <c r="B37" s="43"/>
      <c r="C37" s="43"/>
      <c r="D37" s="43"/>
      <c r="E37" s="5" t="s">
        <v>19</v>
      </c>
      <c r="F37" s="8">
        <f>SUM(F38:F38)</f>
        <v>10605000</v>
      </c>
      <c r="G37" s="8">
        <f>SUM(G38:G38)</f>
        <v>11550000</v>
      </c>
      <c r="H37" s="8">
        <f>SUM(H38:H38)</f>
        <v>15200000</v>
      </c>
    </row>
    <row r="38" spans="1:8" x14ac:dyDescent="0.2">
      <c r="A38" s="43"/>
      <c r="B38" s="43"/>
      <c r="C38" s="43"/>
      <c r="D38" s="43"/>
      <c r="E38" s="10" t="s">
        <v>21</v>
      </c>
      <c r="F38" s="12">
        <v>10605000</v>
      </c>
      <c r="G38" s="12">
        <v>11550000</v>
      </c>
      <c r="H38" s="12">
        <v>15200000</v>
      </c>
    </row>
    <row r="39" spans="1:8" ht="16.5" x14ac:dyDescent="0.3">
      <c r="A39" s="43"/>
      <c r="B39" s="43"/>
      <c r="C39" s="43"/>
      <c r="D39" s="43"/>
      <c r="E39" s="14" t="s">
        <v>35</v>
      </c>
      <c r="F39" s="17">
        <f>+F30+F37</f>
        <v>495077000</v>
      </c>
      <c r="G39" s="17">
        <f>+G30+G37</f>
        <v>771151000</v>
      </c>
      <c r="H39" s="17">
        <f>+H30+H37</f>
        <v>791356000</v>
      </c>
    </row>
    <row r="40" spans="1:8" ht="16.5" x14ac:dyDescent="0.3">
      <c r="A40" s="43"/>
      <c r="B40" s="43"/>
      <c r="C40" s="43"/>
      <c r="D40" s="43"/>
      <c r="E40" s="18" t="s">
        <v>36</v>
      </c>
      <c r="F40" s="19">
        <f>+F28+F39</f>
        <v>8872147000</v>
      </c>
      <c r="G40" s="19">
        <f>+G28+G39</f>
        <v>9687445000</v>
      </c>
      <c r="H40" s="19">
        <f>+H28+H39</f>
        <v>10407292000</v>
      </c>
    </row>
    <row r="41" spans="1:8" hidden="1" x14ac:dyDescent="0.2">
      <c r="A41" s="43"/>
      <c r="B41" s="43"/>
      <c r="C41" s="43"/>
      <c r="D41" s="43"/>
      <c r="E41" s="20"/>
      <c r="F41" s="21"/>
      <c r="G41" s="21"/>
      <c r="H41" s="21"/>
    </row>
    <row r="42" spans="1:8" hidden="1" x14ac:dyDescent="0.2">
      <c r="A42" s="43"/>
      <c r="B42" s="43"/>
      <c r="C42" s="43"/>
      <c r="D42" s="43"/>
      <c r="E42" s="20"/>
      <c r="F42" s="21"/>
      <c r="G42" s="21"/>
      <c r="H42" s="21"/>
    </row>
    <row r="43" spans="1:8" hidden="1" x14ac:dyDescent="0.2">
      <c r="A43" s="43"/>
      <c r="B43" s="43"/>
      <c r="C43" s="43"/>
      <c r="D43" s="43"/>
      <c r="E43" s="22" t="s">
        <v>37</v>
      </c>
      <c r="F43" s="8"/>
      <c r="G43" s="8"/>
      <c r="H43" s="8"/>
    </row>
    <row r="44" spans="1:8" hidden="1" x14ac:dyDescent="0.2">
      <c r="A44" s="43"/>
      <c r="B44" s="43"/>
      <c r="C44" s="43"/>
      <c r="D44" s="43"/>
      <c r="E44" s="23"/>
      <c r="F44" s="24"/>
      <c r="G44" s="24"/>
      <c r="H44" s="24"/>
    </row>
    <row r="45" spans="1:8" hidden="1" x14ac:dyDescent="0.2">
      <c r="A45" s="43"/>
      <c r="B45" s="43"/>
      <c r="C45" s="43"/>
      <c r="D45" s="43"/>
      <c r="E45" s="22" t="s">
        <v>38</v>
      </c>
      <c r="F45" s="9">
        <f>SUM(F47+F53+F59+F65+F71+F77+F83+F89+F95+F101+F107+F113)</f>
        <v>0</v>
      </c>
      <c r="G45" s="9">
        <f>SUM(G47+G53+G59+G65+G71+G77+G83+G89+G95+G101+G107+G113)</f>
        <v>0</v>
      </c>
      <c r="H45" s="9">
        <f>SUM(H47+H53+H59+H65+H71+H77+H83+H89+H95+H101+H107+H113)</f>
        <v>0</v>
      </c>
    </row>
    <row r="46" spans="1:8" hidden="1" x14ac:dyDescent="0.2">
      <c r="A46" s="43"/>
      <c r="B46" s="43"/>
      <c r="C46" s="43"/>
      <c r="D46" s="43"/>
      <c r="E46" s="25" t="s">
        <v>39</v>
      </c>
      <c r="F46" s="8"/>
      <c r="G46" s="8"/>
      <c r="H46" s="8"/>
    </row>
    <row r="47" spans="1:8" hidden="1" x14ac:dyDescent="0.2">
      <c r="A47" s="43"/>
      <c r="B47" s="43"/>
      <c r="C47" s="43"/>
      <c r="D47" s="43"/>
      <c r="E47" s="22"/>
      <c r="F47" s="8">
        <f>SUM(F48:F51)</f>
        <v>0</v>
      </c>
      <c r="G47" s="8">
        <f>SUM(G48:G51)</f>
        <v>0</v>
      </c>
      <c r="H47" s="8">
        <f>SUM(H48:H51)</f>
        <v>0</v>
      </c>
    </row>
    <row r="48" spans="1:8" hidden="1" x14ac:dyDescent="0.2">
      <c r="A48" s="43"/>
      <c r="B48" s="43"/>
      <c r="C48" s="43"/>
      <c r="D48" s="43"/>
      <c r="E48" s="26"/>
      <c r="F48" s="27"/>
      <c r="G48" s="28"/>
      <c r="H48" s="29"/>
    </row>
    <row r="49" spans="1:8" hidden="1" x14ac:dyDescent="0.2">
      <c r="A49" s="43"/>
      <c r="B49" s="43"/>
      <c r="C49" s="43"/>
      <c r="D49" s="43"/>
      <c r="E49" s="26"/>
      <c r="F49" s="30"/>
      <c r="G49" s="11"/>
      <c r="H49" s="31"/>
    </row>
    <row r="50" spans="1:8" hidden="1" x14ac:dyDescent="0.2">
      <c r="A50" s="43"/>
      <c r="B50" s="43"/>
      <c r="C50" s="43"/>
      <c r="D50" s="43"/>
      <c r="E50" s="26"/>
      <c r="F50" s="30"/>
      <c r="G50" s="11"/>
      <c r="H50" s="31"/>
    </row>
    <row r="51" spans="1:8" hidden="1" x14ac:dyDescent="0.2">
      <c r="A51" s="43"/>
      <c r="B51" s="43"/>
      <c r="C51" s="43"/>
      <c r="D51" s="43"/>
      <c r="E51" s="26"/>
      <c r="F51" s="32"/>
      <c r="G51" s="33"/>
      <c r="H51" s="34"/>
    </row>
    <row r="52" spans="1:8" hidden="1" x14ac:dyDescent="0.2">
      <c r="A52" s="43"/>
      <c r="B52" s="43"/>
      <c r="C52" s="43"/>
      <c r="D52" s="43"/>
      <c r="E52" s="35"/>
      <c r="F52" s="36"/>
      <c r="G52" s="36"/>
      <c r="H52" s="36"/>
    </row>
    <row r="53" spans="1:8" hidden="1" x14ac:dyDescent="0.2">
      <c r="A53" s="43"/>
      <c r="B53" s="43"/>
      <c r="C53" s="43"/>
      <c r="D53" s="43"/>
      <c r="E53" s="22"/>
      <c r="F53" s="8">
        <f>SUM(F54:F57)</f>
        <v>0</v>
      </c>
      <c r="G53" s="8">
        <f>SUM(G54:G57)</f>
        <v>0</v>
      </c>
      <c r="H53" s="8">
        <f>SUM(H54:H57)</f>
        <v>0</v>
      </c>
    </row>
    <row r="54" spans="1:8" hidden="1" x14ac:dyDescent="0.2">
      <c r="A54" s="43"/>
      <c r="B54" s="43"/>
      <c r="C54" s="43"/>
      <c r="D54" s="43"/>
      <c r="E54" s="26"/>
      <c r="F54" s="27"/>
      <c r="G54" s="28"/>
      <c r="H54" s="29"/>
    </row>
    <row r="55" spans="1:8" hidden="1" x14ac:dyDescent="0.2">
      <c r="A55" s="43"/>
      <c r="B55" s="43"/>
      <c r="C55" s="43"/>
      <c r="D55" s="43"/>
      <c r="E55" s="26"/>
      <c r="F55" s="30"/>
      <c r="G55" s="11"/>
      <c r="H55" s="31"/>
    </row>
    <row r="56" spans="1:8" hidden="1" x14ac:dyDescent="0.2">
      <c r="A56" s="43"/>
      <c r="B56" s="43"/>
      <c r="C56" s="43"/>
      <c r="D56" s="43"/>
      <c r="E56" s="26"/>
      <c r="F56" s="30"/>
      <c r="G56" s="11"/>
      <c r="H56" s="31"/>
    </row>
    <row r="57" spans="1:8" hidden="1" x14ac:dyDescent="0.2">
      <c r="A57" s="43"/>
      <c r="B57" s="43"/>
      <c r="C57" s="43"/>
      <c r="D57" s="43"/>
      <c r="E57" s="26"/>
      <c r="F57" s="32"/>
      <c r="G57" s="33"/>
      <c r="H57" s="34"/>
    </row>
    <row r="58" spans="1:8" hidden="1" x14ac:dyDescent="0.2">
      <c r="A58" s="43"/>
      <c r="B58" s="43"/>
      <c r="C58" s="43"/>
      <c r="D58" s="43"/>
      <c r="E58" s="35"/>
      <c r="F58" s="36"/>
      <c r="G58" s="36"/>
      <c r="H58" s="36"/>
    </row>
    <row r="59" spans="1:8" hidden="1" x14ac:dyDescent="0.2">
      <c r="A59" s="43"/>
      <c r="B59" s="43"/>
      <c r="C59" s="43"/>
      <c r="D59" s="43"/>
      <c r="E59" s="22"/>
      <c r="F59" s="8">
        <f>SUM(F60:F63)</f>
        <v>0</v>
      </c>
      <c r="G59" s="8">
        <f>SUM(G60:G63)</f>
        <v>0</v>
      </c>
      <c r="H59" s="8">
        <f>SUM(H60:H63)</f>
        <v>0</v>
      </c>
    </row>
    <row r="60" spans="1:8" hidden="1" x14ac:dyDescent="0.2">
      <c r="A60" s="43"/>
      <c r="B60" s="43"/>
      <c r="C60" s="43"/>
      <c r="D60" s="43"/>
      <c r="E60" s="26"/>
      <c r="F60" s="27"/>
      <c r="G60" s="28"/>
      <c r="H60" s="29"/>
    </row>
    <row r="61" spans="1:8" hidden="1" x14ac:dyDescent="0.2">
      <c r="A61" s="43"/>
      <c r="B61" s="43"/>
      <c r="C61" s="43"/>
      <c r="D61" s="43"/>
      <c r="E61" s="26"/>
      <c r="F61" s="30"/>
      <c r="G61" s="11"/>
      <c r="H61" s="31"/>
    </row>
    <row r="62" spans="1:8" hidden="1" x14ac:dyDescent="0.2">
      <c r="A62" s="43"/>
      <c r="B62" s="43"/>
      <c r="C62" s="43"/>
      <c r="D62" s="43"/>
      <c r="E62" s="26"/>
      <c r="F62" s="30"/>
      <c r="G62" s="11"/>
      <c r="H62" s="31"/>
    </row>
    <row r="63" spans="1:8" hidden="1" x14ac:dyDescent="0.2">
      <c r="A63" s="43"/>
      <c r="B63" s="43"/>
      <c r="C63" s="43"/>
      <c r="D63" s="43"/>
      <c r="E63" s="26"/>
      <c r="F63" s="32"/>
      <c r="G63" s="33"/>
      <c r="H63" s="34"/>
    </row>
    <row r="64" spans="1:8" hidden="1" x14ac:dyDescent="0.2">
      <c r="A64" s="43"/>
      <c r="B64" s="43"/>
      <c r="C64" s="43"/>
      <c r="D64" s="43"/>
      <c r="E64" s="35"/>
      <c r="F64" s="36"/>
      <c r="G64" s="36"/>
      <c r="H64" s="36"/>
    </row>
    <row r="65" spans="1:8" hidden="1" x14ac:dyDescent="0.2">
      <c r="A65" s="43"/>
      <c r="B65" s="43"/>
      <c r="C65" s="43"/>
      <c r="D65" s="43"/>
      <c r="E65" s="22"/>
      <c r="F65" s="8">
        <f>SUM(F66:F69)</f>
        <v>0</v>
      </c>
      <c r="G65" s="8">
        <f>SUM(G66:G69)</f>
        <v>0</v>
      </c>
      <c r="H65" s="8">
        <f>SUM(H66:H69)</f>
        <v>0</v>
      </c>
    </row>
    <row r="66" spans="1:8" hidden="1" x14ac:dyDescent="0.2">
      <c r="A66" s="43"/>
      <c r="B66" s="43"/>
      <c r="C66" s="43"/>
      <c r="D66" s="43"/>
      <c r="E66" s="26"/>
      <c r="F66" s="27"/>
      <c r="G66" s="28"/>
      <c r="H66" s="29"/>
    </row>
    <row r="67" spans="1:8" hidden="1" x14ac:dyDescent="0.2">
      <c r="A67" s="43"/>
      <c r="B67" s="43"/>
      <c r="C67" s="43"/>
      <c r="D67" s="43"/>
      <c r="E67" s="26"/>
      <c r="F67" s="30"/>
      <c r="G67" s="11"/>
      <c r="H67" s="31"/>
    </row>
    <row r="68" spans="1:8" hidden="1" x14ac:dyDescent="0.2">
      <c r="A68" s="43"/>
      <c r="B68" s="43"/>
      <c r="C68" s="43"/>
      <c r="D68" s="43"/>
      <c r="E68" s="26"/>
      <c r="F68" s="30"/>
      <c r="G68" s="11"/>
      <c r="H68" s="31"/>
    </row>
    <row r="69" spans="1:8" hidden="1" x14ac:dyDescent="0.2">
      <c r="A69" s="43"/>
      <c r="B69" s="43"/>
      <c r="C69" s="43"/>
      <c r="D69" s="43"/>
      <c r="E69" s="26"/>
      <c r="F69" s="32"/>
      <c r="G69" s="33"/>
      <c r="H69" s="34"/>
    </row>
    <row r="70" spans="1:8" hidden="1" x14ac:dyDescent="0.2">
      <c r="A70" s="43"/>
      <c r="B70" s="43"/>
      <c r="C70" s="43"/>
      <c r="D70" s="43"/>
      <c r="E70" s="35"/>
      <c r="F70" s="36"/>
      <c r="G70" s="36"/>
      <c r="H70" s="36"/>
    </row>
    <row r="71" spans="1:8" hidden="1" x14ac:dyDescent="0.2">
      <c r="A71" s="43"/>
      <c r="B71" s="43"/>
      <c r="C71" s="43"/>
      <c r="D71" s="43"/>
      <c r="E71" s="22"/>
      <c r="F71" s="8">
        <f>SUM(F72:F75)</f>
        <v>0</v>
      </c>
      <c r="G71" s="8">
        <f>SUM(G72:G75)</f>
        <v>0</v>
      </c>
      <c r="H71" s="8">
        <f>SUM(H72:H75)</f>
        <v>0</v>
      </c>
    </row>
    <row r="72" spans="1:8" hidden="1" x14ac:dyDescent="0.2">
      <c r="A72" s="43"/>
      <c r="B72" s="43"/>
      <c r="C72" s="43"/>
      <c r="D72" s="43"/>
      <c r="E72" s="26"/>
      <c r="F72" s="27"/>
      <c r="G72" s="28"/>
      <c r="H72" s="29"/>
    </row>
    <row r="73" spans="1:8" hidden="1" x14ac:dyDescent="0.2">
      <c r="A73" s="43"/>
      <c r="B73" s="43"/>
      <c r="C73" s="43"/>
      <c r="D73" s="43"/>
      <c r="E73" s="26"/>
      <c r="F73" s="30"/>
      <c r="G73" s="11"/>
      <c r="H73" s="31"/>
    </row>
    <row r="74" spans="1:8" hidden="1" x14ac:dyDescent="0.2">
      <c r="A74" s="43"/>
      <c r="B74" s="43"/>
      <c r="C74" s="43"/>
      <c r="D74" s="43"/>
      <c r="E74" s="26"/>
      <c r="F74" s="30"/>
      <c r="G74" s="11"/>
      <c r="H74" s="31"/>
    </row>
    <row r="75" spans="1:8" hidden="1" x14ac:dyDescent="0.2">
      <c r="A75" s="43"/>
      <c r="B75" s="43"/>
      <c r="C75" s="43"/>
      <c r="D75" s="43"/>
      <c r="E75" s="26"/>
      <c r="F75" s="32"/>
      <c r="G75" s="33"/>
      <c r="H75" s="34"/>
    </row>
    <row r="76" spans="1:8" hidden="1" x14ac:dyDescent="0.2">
      <c r="A76" s="43"/>
      <c r="B76" s="43"/>
      <c r="C76" s="43"/>
      <c r="D76" s="43"/>
      <c r="E76" s="35"/>
      <c r="F76" s="36"/>
      <c r="G76" s="36"/>
      <c r="H76" s="36"/>
    </row>
    <row r="77" spans="1:8" hidden="1" x14ac:dyDescent="0.2">
      <c r="A77" s="43"/>
      <c r="B77" s="43"/>
      <c r="C77" s="43"/>
      <c r="D77" s="43"/>
      <c r="E77" s="22"/>
      <c r="F77" s="8">
        <f>SUM(F78:F81)</f>
        <v>0</v>
      </c>
      <c r="G77" s="8">
        <f>SUM(G78:G81)</f>
        <v>0</v>
      </c>
      <c r="H77" s="8">
        <f>SUM(H78:H81)</f>
        <v>0</v>
      </c>
    </row>
    <row r="78" spans="1:8" hidden="1" x14ac:dyDescent="0.2">
      <c r="A78" s="43"/>
      <c r="B78" s="43"/>
      <c r="C78" s="43"/>
      <c r="D78" s="43"/>
      <c r="E78" s="26"/>
      <c r="F78" s="27"/>
      <c r="G78" s="28"/>
      <c r="H78" s="29"/>
    </row>
    <row r="79" spans="1:8" hidden="1" x14ac:dyDescent="0.2">
      <c r="A79" s="43"/>
      <c r="B79" s="43"/>
      <c r="C79" s="43"/>
      <c r="D79" s="43"/>
      <c r="E79" s="26"/>
      <c r="F79" s="30"/>
      <c r="G79" s="11"/>
      <c r="H79" s="31"/>
    </row>
    <row r="80" spans="1:8" hidden="1" x14ac:dyDescent="0.2">
      <c r="A80" s="43"/>
      <c r="B80" s="43"/>
      <c r="C80" s="43"/>
      <c r="D80" s="43"/>
      <c r="E80" s="26"/>
      <c r="F80" s="30"/>
      <c r="G80" s="11"/>
      <c r="H80" s="31"/>
    </row>
    <row r="81" spans="1:8" hidden="1" x14ac:dyDescent="0.2">
      <c r="A81" s="43"/>
      <c r="B81" s="43"/>
      <c r="C81" s="43"/>
      <c r="D81" s="43"/>
      <c r="E81" s="26"/>
      <c r="F81" s="32"/>
      <c r="G81" s="33"/>
      <c r="H81" s="34"/>
    </row>
    <row r="82" spans="1:8" hidden="1" x14ac:dyDescent="0.2">
      <c r="A82" s="43"/>
      <c r="B82" s="43"/>
      <c r="C82" s="43"/>
      <c r="D82" s="43"/>
      <c r="E82" s="35"/>
      <c r="F82" s="36"/>
      <c r="G82" s="36"/>
      <c r="H82" s="36"/>
    </row>
    <row r="83" spans="1:8" hidden="1" x14ac:dyDescent="0.2">
      <c r="A83" s="43"/>
      <c r="B83" s="43"/>
      <c r="C83" s="43"/>
      <c r="D83" s="43"/>
      <c r="E83" s="22"/>
      <c r="F83" s="8">
        <f>SUM(F84:F87)</f>
        <v>0</v>
      </c>
      <c r="G83" s="8">
        <f>SUM(G84:G87)</f>
        <v>0</v>
      </c>
      <c r="H83" s="8">
        <f>SUM(H84:H87)</f>
        <v>0</v>
      </c>
    </row>
    <row r="84" spans="1:8" hidden="1" x14ac:dyDescent="0.2">
      <c r="A84" s="43"/>
      <c r="B84" s="43"/>
      <c r="C84" s="43"/>
      <c r="D84" s="43"/>
      <c r="E84" s="26"/>
      <c r="F84" s="27"/>
      <c r="G84" s="28"/>
      <c r="H84" s="29"/>
    </row>
    <row r="85" spans="1:8" hidden="1" x14ac:dyDescent="0.2">
      <c r="A85" s="43"/>
      <c r="B85" s="43"/>
      <c r="C85" s="43"/>
      <c r="D85" s="43"/>
      <c r="E85" s="26"/>
      <c r="F85" s="30"/>
      <c r="G85" s="11"/>
      <c r="H85" s="31"/>
    </row>
    <row r="86" spans="1:8" hidden="1" x14ac:dyDescent="0.2">
      <c r="A86" s="43"/>
      <c r="B86" s="43"/>
      <c r="C86" s="43"/>
      <c r="D86" s="43"/>
      <c r="E86" s="26"/>
      <c r="F86" s="30"/>
      <c r="G86" s="11"/>
      <c r="H86" s="31"/>
    </row>
    <row r="87" spans="1:8" hidden="1" x14ac:dyDescent="0.2">
      <c r="A87" s="43"/>
      <c r="B87" s="43"/>
      <c r="C87" s="43"/>
      <c r="D87" s="43"/>
      <c r="E87" s="26"/>
      <c r="F87" s="32"/>
      <c r="G87" s="33"/>
      <c r="H87" s="34"/>
    </row>
    <row r="88" spans="1:8" hidden="1" x14ac:dyDescent="0.2">
      <c r="A88" s="43"/>
      <c r="B88" s="43"/>
      <c r="C88" s="43"/>
      <c r="D88" s="43"/>
      <c r="E88" s="35"/>
      <c r="F88" s="36"/>
      <c r="G88" s="36"/>
      <c r="H88" s="36"/>
    </row>
    <row r="89" spans="1:8" hidden="1" x14ac:dyDescent="0.2">
      <c r="A89" s="43"/>
      <c r="B89" s="43"/>
      <c r="C89" s="43"/>
      <c r="D89" s="43"/>
      <c r="E89" s="22"/>
      <c r="F89" s="8">
        <f>SUM(F90:F93)</f>
        <v>0</v>
      </c>
      <c r="G89" s="8">
        <f>SUM(G90:G93)</f>
        <v>0</v>
      </c>
      <c r="H89" s="8">
        <f>SUM(H90:H93)</f>
        <v>0</v>
      </c>
    </row>
    <row r="90" spans="1:8" hidden="1" x14ac:dyDescent="0.2">
      <c r="A90" s="43"/>
      <c r="B90" s="43"/>
      <c r="C90" s="43"/>
      <c r="D90" s="43"/>
      <c r="E90" s="26"/>
      <c r="F90" s="27"/>
      <c r="G90" s="28"/>
      <c r="H90" s="29"/>
    </row>
    <row r="91" spans="1:8" hidden="1" x14ac:dyDescent="0.2">
      <c r="A91" s="43"/>
      <c r="B91" s="43"/>
      <c r="C91" s="43"/>
      <c r="D91" s="43"/>
      <c r="E91" s="26"/>
      <c r="F91" s="30"/>
      <c r="G91" s="11"/>
      <c r="H91" s="31"/>
    </row>
    <row r="92" spans="1:8" hidden="1" x14ac:dyDescent="0.2">
      <c r="A92" s="43"/>
      <c r="B92" s="43"/>
      <c r="C92" s="43"/>
      <c r="D92" s="43"/>
      <c r="E92" s="26"/>
      <c r="F92" s="30"/>
      <c r="G92" s="11"/>
      <c r="H92" s="31"/>
    </row>
    <row r="93" spans="1:8" hidden="1" x14ac:dyDescent="0.2">
      <c r="A93" s="43"/>
      <c r="B93" s="43"/>
      <c r="C93" s="43"/>
      <c r="D93" s="43"/>
      <c r="E93" s="26"/>
      <c r="F93" s="32"/>
      <c r="G93" s="33"/>
      <c r="H93" s="34"/>
    </row>
    <row r="94" spans="1:8" hidden="1" x14ac:dyDescent="0.2">
      <c r="A94" s="43"/>
      <c r="B94" s="43"/>
      <c r="C94" s="43"/>
      <c r="D94" s="43"/>
      <c r="E94" s="35"/>
      <c r="F94" s="36"/>
      <c r="G94" s="36"/>
      <c r="H94" s="36"/>
    </row>
    <row r="95" spans="1:8" hidden="1" x14ac:dyDescent="0.2">
      <c r="A95" s="43"/>
      <c r="B95" s="43"/>
      <c r="C95" s="43"/>
      <c r="D95" s="43"/>
      <c r="E95" s="22"/>
      <c r="F95" s="8">
        <f>SUM(F96:F99)</f>
        <v>0</v>
      </c>
      <c r="G95" s="8">
        <f>SUM(G96:G99)</f>
        <v>0</v>
      </c>
      <c r="H95" s="8">
        <f>SUM(H96:H99)</f>
        <v>0</v>
      </c>
    </row>
    <row r="96" spans="1:8" hidden="1" x14ac:dyDescent="0.2">
      <c r="A96" s="43"/>
      <c r="B96" s="43"/>
      <c r="C96" s="43"/>
      <c r="D96" s="43"/>
      <c r="E96" s="26"/>
      <c r="F96" s="27"/>
      <c r="G96" s="28"/>
      <c r="H96" s="29"/>
    </row>
    <row r="97" spans="1:8" hidden="1" x14ac:dyDescent="0.2">
      <c r="A97" s="43"/>
      <c r="B97" s="43"/>
      <c r="C97" s="43"/>
      <c r="D97" s="43"/>
      <c r="E97" s="26"/>
      <c r="F97" s="30"/>
      <c r="G97" s="11"/>
      <c r="H97" s="31"/>
    </row>
    <row r="98" spans="1:8" hidden="1" x14ac:dyDescent="0.2">
      <c r="A98" s="43"/>
      <c r="B98" s="43"/>
      <c r="C98" s="43"/>
      <c r="D98" s="43"/>
      <c r="E98" s="26"/>
      <c r="F98" s="30"/>
      <c r="G98" s="11"/>
      <c r="H98" s="31"/>
    </row>
    <row r="99" spans="1:8" hidden="1" x14ac:dyDescent="0.2">
      <c r="A99" s="43"/>
      <c r="B99" s="43"/>
      <c r="C99" s="43"/>
      <c r="D99" s="43"/>
      <c r="E99" s="26"/>
      <c r="F99" s="32"/>
      <c r="G99" s="33"/>
      <c r="H99" s="34"/>
    </row>
    <row r="100" spans="1:8" hidden="1" x14ac:dyDescent="0.2">
      <c r="A100" s="43"/>
      <c r="B100" s="43"/>
      <c r="C100" s="43"/>
      <c r="D100" s="43"/>
      <c r="E100" s="35"/>
      <c r="F100" s="36"/>
      <c r="G100" s="36"/>
      <c r="H100" s="36"/>
    </row>
    <row r="101" spans="1:8" hidden="1" x14ac:dyDescent="0.2">
      <c r="E101" s="22"/>
      <c r="F101" s="8">
        <f>SUM(F102:F105)</f>
        <v>0</v>
      </c>
      <c r="G101" s="8">
        <f>SUM(G102:G105)</f>
        <v>0</v>
      </c>
      <c r="H101" s="8">
        <f>SUM(H102:H105)</f>
        <v>0</v>
      </c>
    </row>
    <row r="102" spans="1:8" hidden="1" x14ac:dyDescent="0.2">
      <c r="E102" s="26"/>
      <c r="F102" s="27"/>
      <c r="G102" s="28"/>
      <c r="H102" s="29"/>
    </row>
    <row r="103" spans="1:8" hidden="1" x14ac:dyDescent="0.2">
      <c r="E103" s="26"/>
      <c r="F103" s="30"/>
      <c r="G103" s="11"/>
      <c r="H103" s="31"/>
    </row>
    <row r="104" spans="1:8" hidden="1" x14ac:dyDescent="0.2">
      <c r="E104" s="26"/>
      <c r="F104" s="30"/>
      <c r="G104" s="11"/>
      <c r="H104" s="31"/>
    </row>
    <row r="105" spans="1:8" hidden="1" x14ac:dyDescent="0.2">
      <c r="E105" s="26"/>
      <c r="F105" s="32"/>
      <c r="G105" s="33"/>
      <c r="H105" s="34"/>
    </row>
    <row r="106" spans="1:8" hidden="1" x14ac:dyDescent="0.2">
      <c r="E106" s="35"/>
      <c r="F106" s="36"/>
      <c r="G106" s="36"/>
      <c r="H106" s="36"/>
    </row>
    <row r="107" spans="1:8" hidden="1" x14ac:dyDescent="0.2">
      <c r="E107" s="22"/>
      <c r="F107" s="8">
        <f>SUM(F108:F111)</f>
        <v>0</v>
      </c>
      <c r="G107" s="8">
        <f>SUM(G108:G111)</f>
        <v>0</v>
      </c>
      <c r="H107" s="8">
        <f>SUM(H108:H111)</f>
        <v>0</v>
      </c>
    </row>
    <row r="108" spans="1:8" hidden="1" x14ac:dyDescent="0.2">
      <c r="E108" s="26"/>
      <c r="F108" s="27"/>
      <c r="G108" s="28"/>
      <c r="H108" s="29"/>
    </row>
    <row r="109" spans="1:8" hidden="1" x14ac:dyDescent="0.2">
      <c r="E109" s="26"/>
      <c r="F109" s="30"/>
      <c r="G109" s="11"/>
      <c r="H109" s="31"/>
    </row>
    <row r="110" spans="1:8" hidden="1" x14ac:dyDescent="0.2">
      <c r="E110" s="26"/>
      <c r="F110" s="30"/>
      <c r="G110" s="11"/>
      <c r="H110" s="31"/>
    </row>
    <row r="111" spans="1:8" hidden="1" x14ac:dyDescent="0.2">
      <c r="E111" s="26"/>
      <c r="F111" s="32"/>
      <c r="G111" s="33"/>
      <c r="H111" s="34"/>
    </row>
    <row r="112" spans="1:8" hidden="1" x14ac:dyDescent="0.2">
      <c r="E112" s="35"/>
      <c r="F112" s="36"/>
      <c r="G112" s="36"/>
      <c r="H112" s="36"/>
    </row>
    <row r="113" spans="5:8" hidden="1" x14ac:dyDescent="0.2">
      <c r="E113" s="22"/>
      <c r="F113" s="8">
        <f>SUM(F114:F117)</f>
        <v>0</v>
      </c>
      <c r="G113" s="8">
        <f>SUM(G114:G117)</f>
        <v>0</v>
      </c>
      <c r="H113" s="8">
        <f>SUM(H114:H117)</f>
        <v>0</v>
      </c>
    </row>
    <row r="114" spans="5:8" hidden="1" x14ac:dyDescent="0.2">
      <c r="E114" s="26"/>
      <c r="F114" s="27"/>
      <c r="G114" s="28"/>
      <c r="H114" s="29"/>
    </row>
    <row r="115" spans="5:8" hidden="1" x14ac:dyDescent="0.2">
      <c r="E115" s="26"/>
      <c r="F115" s="30"/>
      <c r="G115" s="11"/>
      <c r="H115" s="31"/>
    </row>
    <row r="116" spans="5:8" hidden="1" x14ac:dyDescent="0.2">
      <c r="E116" s="26"/>
      <c r="F116" s="30"/>
      <c r="G116" s="11"/>
      <c r="H116" s="31"/>
    </row>
    <row r="117" spans="5:8" hidden="1" x14ac:dyDescent="0.2">
      <c r="E117" s="26"/>
      <c r="F117" s="32"/>
      <c r="G117" s="33"/>
      <c r="H117" s="34"/>
    </row>
    <row r="118" spans="5:8" hidden="1" x14ac:dyDescent="0.2">
      <c r="E118" s="35"/>
      <c r="F118" s="36"/>
      <c r="G118" s="36"/>
      <c r="H118" s="36"/>
    </row>
    <row r="119" spans="5:8" x14ac:dyDescent="0.2">
      <c r="F119" s="58"/>
      <c r="G119" s="58"/>
      <c r="H119" s="58"/>
    </row>
    <row r="120" spans="5:8" x14ac:dyDescent="0.2">
      <c r="F120" s="58"/>
      <c r="G120" s="58"/>
      <c r="H120" s="58"/>
    </row>
    <row r="121" spans="5:8" x14ac:dyDescent="0.2">
      <c r="F121" s="58"/>
      <c r="G121" s="58"/>
      <c r="H121" s="58"/>
    </row>
    <row r="122" spans="5:8" x14ac:dyDescent="0.2">
      <c r="F122" s="58"/>
      <c r="G122" s="58"/>
      <c r="H122" s="58"/>
    </row>
    <row r="123" spans="5:8" x14ac:dyDescent="0.2">
      <c r="F123" s="58"/>
      <c r="G123" s="58"/>
      <c r="H123" s="58"/>
    </row>
    <row r="124" spans="5:8" x14ac:dyDescent="0.2">
      <c r="F124" s="58"/>
      <c r="G124" s="58"/>
      <c r="H124" s="58"/>
    </row>
    <row r="125" spans="5:8" x14ac:dyDescent="0.2">
      <c r="F125" s="58"/>
      <c r="G125" s="58"/>
      <c r="H125" s="58"/>
    </row>
    <row r="126" spans="5:8" x14ac:dyDescent="0.2">
      <c r="F126" s="58"/>
      <c r="G126" s="58"/>
      <c r="H126" s="58"/>
    </row>
    <row r="127" spans="5:8" x14ac:dyDescent="0.2">
      <c r="F127" s="58"/>
      <c r="G127" s="58"/>
      <c r="H127" s="58"/>
    </row>
    <row r="128" spans="5:8" x14ac:dyDescent="0.2">
      <c r="F128" s="58"/>
      <c r="G128" s="58"/>
      <c r="H128" s="58"/>
    </row>
    <row r="129" spans="6:8" x14ac:dyDescent="0.2">
      <c r="F129" s="58"/>
      <c r="G129" s="58"/>
      <c r="H129" s="58"/>
    </row>
    <row r="130" spans="6:8" x14ac:dyDescent="0.2">
      <c r="F130" s="58"/>
      <c r="G130" s="58"/>
      <c r="H130" s="58"/>
    </row>
    <row r="131" spans="6:8" x14ac:dyDescent="0.2">
      <c r="F131" s="58"/>
      <c r="G131" s="58"/>
      <c r="H131" s="58"/>
    </row>
    <row r="132" spans="6:8" x14ac:dyDescent="0.2">
      <c r="F132" s="58"/>
      <c r="G132" s="58"/>
      <c r="H132" s="58"/>
    </row>
    <row r="133" spans="6:8" x14ac:dyDescent="0.2">
      <c r="F133" s="58"/>
      <c r="G133" s="58"/>
      <c r="H133" s="58"/>
    </row>
    <row r="134" spans="6:8" x14ac:dyDescent="0.2">
      <c r="F134" s="58"/>
      <c r="G134" s="58"/>
      <c r="H134" s="58"/>
    </row>
    <row r="135" spans="6:8" x14ac:dyDescent="0.2">
      <c r="F135" s="58"/>
      <c r="G135" s="58"/>
      <c r="H135" s="58"/>
    </row>
    <row r="136" spans="6:8" x14ac:dyDescent="0.2">
      <c r="F136" s="58"/>
      <c r="G136" s="58"/>
      <c r="H136" s="58"/>
    </row>
    <row r="137" spans="6:8" x14ac:dyDescent="0.2">
      <c r="F137" s="58"/>
      <c r="G137" s="58"/>
      <c r="H137" s="58"/>
    </row>
    <row r="138" spans="6:8" x14ac:dyDescent="0.2">
      <c r="F138" s="58"/>
      <c r="G138" s="58"/>
      <c r="H138" s="58"/>
    </row>
    <row r="139" spans="6:8" x14ac:dyDescent="0.2">
      <c r="F139" s="58"/>
      <c r="G139" s="58"/>
      <c r="H139" s="58"/>
    </row>
    <row r="140" spans="6:8" x14ac:dyDescent="0.2">
      <c r="F140" s="58"/>
      <c r="G140" s="58"/>
      <c r="H140" s="58"/>
    </row>
    <row r="141" spans="6:8" x14ac:dyDescent="0.2">
      <c r="F141" s="58"/>
      <c r="G141" s="58"/>
      <c r="H141" s="58"/>
    </row>
    <row r="142" spans="6:8" x14ac:dyDescent="0.2">
      <c r="F142" s="58"/>
      <c r="G142" s="58"/>
      <c r="H142" s="58"/>
    </row>
    <row r="143" spans="6:8" x14ac:dyDescent="0.2">
      <c r="F143" s="58"/>
      <c r="G143" s="58"/>
      <c r="H143" s="58"/>
    </row>
    <row r="144" spans="6:8" x14ac:dyDescent="0.2">
      <c r="F144" s="58"/>
      <c r="G144" s="58"/>
      <c r="H144" s="58"/>
    </row>
    <row r="145" spans="6:8" x14ac:dyDescent="0.2">
      <c r="F145" s="58"/>
      <c r="G145" s="58"/>
      <c r="H145" s="58"/>
    </row>
    <row r="146" spans="6:8" x14ac:dyDescent="0.2">
      <c r="F146" s="58"/>
      <c r="G146" s="58"/>
      <c r="H146" s="58"/>
    </row>
    <row r="147" spans="6:8" x14ac:dyDescent="0.2">
      <c r="F147" s="58"/>
      <c r="G147" s="58"/>
      <c r="H147" s="58"/>
    </row>
    <row r="148" spans="6:8" x14ac:dyDescent="0.2">
      <c r="F148" s="58"/>
      <c r="G148" s="58"/>
      <c r="H148" s="58"/>
    </row>
    <row r="149" spans="6:8" x14ac:dyDescent="0.2">
      <c r="F149" s="58"/>
      <c r="G149" s="58"/>
      <c r="H149" s="58"/>
    </row>
    <row r="150" spans="6:8" x14ac:dyDescent="0.2">
      <c r="F150" s="58"/>
      <c r="G150" s="58"/>
      <c r="H150" s="58"/>
    </row>
    <row r="151" spans="6:8" x14ac:dyDescent="0.2">
      <c r="F151" s="58"/>
      <c r="G151" s="58"/>
      <c r="H151" s="58"/>
    </row>
    <row r="152" spans="6:8" x14ac:dyDescent="0.2">
      <c r="F152" s="58"/>
      <c r="G152" s="58"/>
      <c r="H152" s="58"/>
    </row>
    <row r="153" spans="6:8" x14ac:dyDescent="0.2">
      <c r="F153" s="58"/>
      <c r="G153" s="58"/>
      <c r="H153" s="58"/>
    </row>
    <row r="154" spans="6:8" x14ac:dyDescent="0.2">
      <c r="F154" s="58"/>
      <c r="G154" s="58"/>
      <c r="H154" s="58"/>
    </row>
    <row r="155" spans="6:8" x14ac:dyDescent="0.2">
      <c r="F155" s="58"/>
      <c r="G155" s="58"/>
      <c r="H155" s="58"/>
    </row>
    <row r="156" spans="6:8" x14ac:dyDescent="0.2">
      <c r="F156" s="58"/>
      <c r="G156" s="58"/>
      <c r="H156" s="58"/>
    </row>
    <row r="157" spans="6:8" x14ac:dyDescent="0.2">
      <c r="F157" s="58"/>
      <c r="G157" s="58"/>
      <c r="H157" s="58"/>
    </row>
    <row r="158" spans="6:8" x14ac:dyDescent="0.2">
      <c r="F158" s="58"/>
      <c r="G158" s="58"/>
      <c r="H158" s="58"/>
    </row>
    <row r="159" spans="6:8" x14ac:dyDescent="0.2">
      <c r="F159" s="58"/>
      <c r="G159" s="58"/>
      <c r="H159" s="58"/>
    </row>
    <row r="160" spans="6:8" x14ac:dyDescent="0.2">
      <c r="F160" s="58"/>
      <c r="G160" s="58"/>
      <c r="H160" s="58"/>
    </row>
    <row r="161" spans="6:8" x14ac:dyDescent="0.2">
      <c r="F161" s="58"/>
      <c r="G161" s="58"/>
      <c r="H161" s="58"/>
    </row>
    <row r="162" spans="6:8" x14ac:dyDescent="0.2">
      <c r="F162" s="58"/>
      <c r="G162" s="58"/>
      <c r="H162" s="58"/>
    </row>
    <row r="163" spans="6:8" x14ac:dyDescent="0.2">
      <c r="F163" s="58"/>
      <c r="G163" s="58"/>
      <c r="H163" s="58"/>
    </row>
    <row r="164" spans="6:8" x14ac:dyDescent="0.2">
      <c r="F164" s="58"/>
      <c r="G164" s="58"/>
      <c r="H164" s="58"/>
    </row>
    <row r="165" spans="6:8" x14ac:dyDescent="0.2">
      <c r="F165" s="58"/>
      <c r="G165" s="58"/>
      <c r="H165" s="58"/>
    </row>
    <row r="166" spans="6:8" x14ac:dyDescent="0.2">
      <c r="F166" s="58"/>
      <c r="G166" s="58"/>
      <c r="H166" s="58"/>
    </row>
    <row r="167" spans="6:8" x14ac:dyDescent="0.2">
      <c r="F167" s="58"/>
      <c r="G167" s="58"/>
      <c r="H167" s="58"/>
    </row>
    <row r="168" spans="6:8" x14ac:dyDescent="0.2">
      <c r="F168" s="58"/>
      <c r="G168" s="58"/>
      <c r="H168" s="58"/>
    </row>
    <row r="169" spans="6:8" x14ac:dyDescent="0.2">
      <c r="F169" s="58"/>
      <c r="G169" s="58"/>
      <c r="H169" s="58"/>
    </row>
    <row r="170" spans="6:8" x14ac:dyDescent="0.2">
      <c r="F170" s="58"/>
      <c r="G170" s="58"/>
      <c r="H170" s="58"/>
    </row>
    <row r="171" spans="6:8" x14ac:dyDescent="0.2">
      <c r="F171" s="58"/>
      <c r="G171" s="58"/>
      <c r="H171" s="58"/>
    </row>
    <row r="172" spans="6:8" x14ac:dyDescent="0.2">
      <c r="F172" s="58"/>
      <c r="G172" s="58"/>
      <c r="H172" s="58"/>
    </row>
    <row r="173" spans="6:8" x14ac:dyDescent="0.2">
      <c r="F173" s="58"/>
      <c r="G173" s="58"/>
      <c r="H173" s="58"/>
    </row>
    <row r="174" spans="6:8" x14ac:dyDescent="0.2">
      <c r="F174" s="58"/>
      <c r="G174" s="58"/>
      <c r="H174" s="58"/>
    </row>
    <row r="175" spans="6:8" x14ac:dyDescent="0.2">
      <c r="F175" s="58"/>
      <c r="G175" s="58"/>
      <c r="H175" s="58"/>
    </row>
    <row r="176" spans="6:8" x14ac:dyDescent="0.2">
      <c r="F176" s="58"/>
      <c r="G176" s="58"/>
      <c r="H176" s="58"/>
    </row>
    <row r="177" spans="6:8" x14ac:dyDescent="0.2">
      <c r="F177" s="58"/>
      <c r="G177" s="58"/>
      <c r="H177" s="58"/>
    </row>
    <row r="178" spans="6:8" x14ac:dyDescent="0.2">
      <c r="F178" s="58"/>
      <c r="G178" s="58"/>
      <c r="H178" s="58"/>
    </row>
    <row r="179" spans="6:8" x14ac:dyDescent="0.2">
      <c r="F179" s="58"/>
      <c r="G179" s="58"/>
      <c r="H179" s="58"/>
    </row>
    <row r="180" spans="6:8" x14ac:dyDescent="0.2">
      <c r="F180" s="58"/>
      <c r="G180" s="58"/>
      <c r="H180" s="58"/>
    </row>
    <row r="181" spans="6:8" x14ac:dyDescent="0.2">
      <c r="F181" s="58"/>
      <c r="G181" s="58"/>
      <c r="H181" s="58"/>
    </row>
    <row r="182" spans="6:8" x14ac:dyDescent="0.2">
      <c r="F182" s="58"/>
      <c r="G182" s="58"/>
      <c r="H182" s="58"/>
    </row>
    <row r="183" spans="6:8" x14ac:dyDescent="0.2">
      <c r="F183" s="58"/>
      <c r="G183" s="58"/>
      <c r="H183" s="58"/>
    </row>
    <row r="184" spans="6:8" x14ac:dyDescent="0.2">
      <c r="F184" s="58"/>
      <c r="G184" s="58"/>
      <c r="H184" s="58"/>
    </row>
    <row r="185" spans="6:8" x14ac:dyDescent="0.2">
      <c r="F185" s="58"/>
      <c r="G185" s="58"/>
      <c r="H185" s="58"/>
    </row>
    <row r="186" spans="6:8" x14ac:dyDescent="0.2">
      <c r="F186" s="58"/>
      <c r="G186" s="58"/>
      <c r="H186" s="58"/>
    </row>
    <row r="187" spans="6:8" x14ac:dyDescent="0.2">
      <c r="F187" s="58"/>
      <c r="G187" s="58"/>
      <c r="H187" s="58"/>
    </row>
    <row r="188" spans="6:8" x14ac:dyDescent="0.2">
      <c r="F188" s="58"/>
      <c r="G188" s="58"/>
      <c r="H188" s="58"/>
    </row>
    <row r="189" spans="6:8" x14ac:dyDescent="0.2">
      <c r="F189" s="58"/>
      <c r="G189" s="58"/>
      <c r="H189" s="58"/>
    </row>
    <row r="190" spans="6:8" x14ac:dyDescent="0.2">
      <c r="F190" s="58"/>
      <c r="G190" s="58"/>
      <c r="H190" s="58"/>
    </row>
    <row r="191" spans="6:8" x14ac:dyDescent="0.2">
      <c r="F191" s="58"/>
      <c r="G191" s="58"/>
      <c r="H191" s="58"/>
    </row>
    <row r="192" spans="6:8" x14ac:dyDescent="0.2">
      <c r="F192" s="58"/>
      <c r="G192" s="58"/>
      <c r="H192" s="58"/>
    </row>
    <row r="193" spans="6:8" x14ac:dyDescent="0.2">
      <c r="F193" s="58"/>
      <c r="G193" s="58"/>
      <c r="H193" s="58"/>
    </row>
    <row r="194" spans="6:8" x14ac:dyDescent="0.2">
      <c r="F194" s="58"/>
      <c r="G194" s="58"/>
      <c r="H194" s="58"/>
    </row>
    <row r="195" spans="6:8" x14ac:dyDescent="0.2">
      <c r="F195" s="58"/>
      <c r="G195" s="58"/>
      <c r="H195" s="58"/>
    </row>
    <row r="196" spans="6:8" x14ac:dyDescent="0.2">
      <c r="F196" s="58"/>
      <c r="G196" s="58"/>
      <c r="H196" s="58"/>
    </row>
    <row r="197" spans="6:8" x14ac:dyDescent="0.2">
      <c r="F197" s="58"/>
      <c r="G197" s="58"/>
      <c r="H197" s="58"/>
    </row>
    <row r="198" spans="6:8" x14ac:dyDescent="0.2">
      <c r="F198" s="58"/>
      <c r="G198" s="58"/>
      <c r="H198" s="58"/>
    </row>
    <row r="199" spans="6:8" x14ac:dyDescent="0.2">
      <c r="F199" s="58"/>
      <c r="G199" s="58"/>
      <c r="H199" s="58"/>
    </row>
    <row r="200" spans="6:8" x14ac:dyDescent="0.2">
      <c r="F200" s="58"/>
      <c r="G200" s="58"/>
      <c r="H200" s="58"/>
    </row>
    <row r="201" spans="6:8" x14ac:dyDescent="0.2">
      <c r="F201" s="58"/>
      <c r="G201" s="58"/>
      <c r="H201" s="58"/>
    </row>
    <row r="202" spans="6:8" x14ac:dyDescent="0.2">
      <c r="F202" s="58"/>
      <c r="G202" s="58"/>
      <c r="H202" s="58"/>
    </row>
    <row r="203" spans="6:8" x14ac:dyDescent="0.2">
      <c r="F203" s="58"/>
      <c r="G203" s="58"/>
      <c r="H203" s="58"/>
    </row>
    <row r="204" spans="6:8" x14ac:dyDescent="0.2">
      <c r="F204" s="58"/>
      <c r="G204" s="58"/>
      <c r="H204" s="58"/>
    </row>
    <row r="205" spans="6:8" x14ac:dyDescent="0.2">
      <c r="F205" s="58"/>
      <c r="G205" s="58"/>
      <c r="H205" s="58"/>
    </row>
    <row r="206" spans="6:8" x14ac:dyDescent="0.2">
      <c r="F206" s="58"/>
      <c r="G206" s="58"/>
      <c r="H206" s="58"/>
    </row>
    <row r="207" spans="6:8" x14ac:dyDescent="0.2">
      <c r="F207" s="58"/>
      <c r="G207" s="58"/>
      <c r="H207" s="58"/>
    </row>
    <row r="208" spans="6:8" x14ac:dyDescent="0.2">
      <c r="F208" s="58"/>
      <c r="G208" s="58"/>
      <c r="H208" s="58"/>
    </row>
    <row r="209" spans="6:8" x14ac:dyDescent="0.2">
      <c r="F209" s="58"/>
      <c r="G209" s="58"/>
      <c r="H209" s="58"/>
    </row>
    <row r="210" spans="6:8" x14ac:dyDescent="0.2">
      <c r="F210" s="58"/>
      <c r="G210" s="58"/>
      <c r="H210" s="58"/>
    </row>
    <row r="211" spans="6:8" x14ac:dyDescent="0.2">
      <c r="F211" s="58"/>
      <c r="G211" s="58"/>
      <c r="H211" s="58"/>
    </row>
    <row r="212" spans="6:8" x14ac:dyDescent="0.2">
      <c r="F212" s="58"/>
      <c r="G212" s="58"/>
      <c r="H212" s="58"/>
    </row>
    <row r="213" spans="6:8" x14ac:dyDescent="0.2">
      <c r="F213" s="58"/>
      <c r="G213" s="58"/>
      <c r="H213" s="58"/>
    </row>
    <row r="214" spans="6:8" x14ac:dyDescent="0.2">
      <c r="F214" s="58"/>
      <c r="G214" s="58"/>
      <c r="H214" s="58"/>
    </row>
    <row r="215" spans="6:8" x14ac:dyDescent="0.2">
      <c r="F215" s="58"/>
      <c r="G215" s="58"/>
      <c r="H215" s="58"/>
    </row>
    <row r="216" spans="6:8" x14ac:dyDescent="0.2">
      <c r="F216" s="58"/>
      <c r="G216" s="58"/>
      <c r="H216" s="58"/>
    </row>
    <row r="217" spans="6:8" x14ac:dyDescent="0.2">
      <c r="F217" s="58"/>
      <c r="G217" s="58"/>
      <c r="H217" s="58"/>
    </row>
    <row r="218" spans="6:8" x14ac:dyDescent="0.2">
      <c r="F218" s="58"/>
      <c r="G218" s="58"/>
      <c r="H218" s="58"/>
    </row>
    <row r="219" spans="6:8" x14ac:dyDescent="0.2">
      <c r="F219" s="58"/>
      <c r="G219" s="58"/>
      <c r="H219" s="58"/>
    </row>
    <row r="220" spans="6:8" x14ac:dyDescent="0.2">
      <c r="F220" s="58"/>
      <c r="G220" s="58"/>
      <c r="H220" s="58"/>
    </row>
    <row r="221" spans="6:8" x14ac:dyDescent="0.2">
      <c r="F221" s="58"/>
      <c r="G221" s="58"/>
      <c r="H221" s="58"/>
    </row>
    <row r="222" spans="6:8" x14ac:dyDescent="0.2">
      <c r="F222" s="58"/>
      <c r="G222" s="58"/>
      <c r="H222" s="58"/>
    </row>
    <row r="223" spans="6:8" x14ac:dyDescent="0.2">
      <c r="F223" s="58"/>
      <c r="G223" s="58"/>
      <c r="H223" s="58"/>
    </row>
    <row r="224" spans="6:8" x14ac:dyDescent="0.2">
      <c r="F224" s="58"/>
      <c r="G224" s="58"/>
      <c r="H224" s="58"/>
    </row>
    <row r="225" spans="6:8" x14ac:dyDescent="0.2">
      <c r="F225" s="58"/>
      <c r="G225" s="58"/>
      <c r="H225" s="58"/>
    </row>
    <row r="226" spans="6:8" x14ac:dyDescent="0.2">
      <c r="F226" s="58"/>
      <c r="G226" s="58"/>
      <c r="H226" s="58"/>
    </row>
    <row r="227" spans="6:8" x14ac:dyDescent="0.2">
      <c r="F227" s="58"/>
      <c r="G227" s="58"/>
      <c r="H227" s="58"/>
    </row>
    <row r="228" spans="6:8" x14ac:dyDescent="0.2">
      <c r="F228" s="58"/>
      <c r="G228" s="58"/>
      <c r="H228" s="58"/>
    </row>
    <row r="229" spans="6:8" x14ac:dyDescent="0.2">
      <c r="F229" s="58"/>
      <c r="G229" s="58"/>
      <c r="H229" s="58"/>
    </row>
    <row r="230" spans="6:8" x14ac:dyDescent="0.2">
      <c r="F230" s="58"/>
      <c r="G230" s="58"/>
      <c r="H230" s="58"/>
    </row>
    <row r="231" spans="6:8" x14ac:dyDescent="0.2">
      <c r="F231" s="58"/>
      <c r="G231" s="58"/>
      <c r="H231" s="58"/>
    </row>
    <row r="232" spans="6:8" x14ac:dyDescent="0.2">
      <c r="F232" s="58"/>
      <c r="G232" s="58"/>
      <c r="H232" s="58"/>
    </row>
    <row r="233" spans="6:8" x14ac:dyDescent="0.2">
      <c r="F233" s="58"/>
      <c r="G233" s="58"/>
      <c r="H233" s="58"/>
    </row>
    <row r="234" spans="6:8" x14ac:dyDescent="0.2">
      <c r="F234" s="58"/>
      <c r="G234" s="58"/>
      <c r="H234" s="58"/>
    </row>
    <row r="235" spans="6:8" x14ac:dyDescent="0.2">
      <c r="F235" s="58"/>
      <c r="G235" s="58"/>
      <c r="H235" s="58"/>
    </row>
    <row r="236" spans="6:8" x14ac:dyDescent="0.2">
      <c r="F236" s="58"/>
      <c r="G236" s="58"/>
      <c r="H236" s="58"/>
    </row>
    <row r="237" spans="6:8" x14ac:dyDescent="0.2">
      <c r="F237" s="58"/>
      <c r="G237" s="58"/>
      <c r="H237" s="58"/>
    </row>
    <row r="238" spans="6:8" x14ac:dyDescent="0.2">
      <c r="F238" s="58"/>
      <c r="G238" s="58"/>
      <c r="H238" s="58"/>
    </row>
    <row r="239" spans="6:8" x14ac:dyDescent="0.2">
      <c r="F239" s="58"/>
      <c r="G239" s="58"/>
      <c r="H239" s="58"/>
    </row>
    <row r="240" spans="6:8" x14ac:dyDescent="0.2">
      <c r="F240" s="58"/>
      <c r="G240" s="58"/>
      <c r="H240" s="58"/>
    </row>
    <row r="241" spans="6:8" x14ac:dyDescent="0.2">
      <c r="F241" s="58"/>
      <c r="G241" s="58"/>
      <c r="H241" s="58"/>
    </row>
    <row r="242" spans="6:8" x14ac:dyDescent="0.2">
      <c r="F242" s="58"/>
      <c r="G242" s="58"/>
      <c r="H242" s="58"/>
    </row>
    <row r="243" spans="6:8" x14ac:dyDescent="0.2">
      <c r="F243" s="58"/>
      <c r="G243" s="58"/>
      <c r="H243" s="58"/>
    </row>
    <row r="244" spans="6:8" x14ac:dyDescent="0.2">
      <c r="F244" s="58"/>
      <c r="G244" s="58"/>
      <c r="H244" s="58"/>
    </row>
    <row r="245" spans="6:8" x14ac:dyDescent="0.2">
      <c r="F245" s="58"/>
      <c r="G245" s="58"/>
      <c r="H245" s="58"/>
    </row>
    <row r="246" spans="6:8" x14ac:dyDescent="0.2">
      <c r="F246" s="58"/>
      <c r="G246" s="58"/>
      <c r="H246" s="58"/>
    </row>
    <row r="247" spans="6:8" x14ac:dyDescent="0.2">
      <c r="F247" s="58"/>
      <c r="G247" s="58"/>
      <c r="H247" s="58"/>
    </row>
    <row r="248" spans="6:8" x14ac:dyDescent="0.2">
      <c r="F248" s="58"/>
      <c r="G248" s="58"/>
      <c r="H248" s="58"/>
    </row>
    <row r="249" spans="6:8" x14ac:dyDescent="0.2">
      <c r="F249" s="58"/>
      <c r="G249" s="58"/>
      <c r="H249" s="58"/>
    </row>
    <row r="250" spans="6:8" x14ac:dyDescent="0.2">
      <c r="F250" s="58"/>
      <c r="G250" s="58"/>
      <c r="H250" s="58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  <rowBreaks count="1" manualBreakCount="1"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50"/>
  <sheetViews>
    <sheetView showGridLines="0" zoomScaleNormal="100" workbookViewId="0">
      <selection activeCell="L124" sqref="L124"/>
    </sheetView>
  </sheetViews>
  <sheetFormatPr defaultRowHeight="12.75" x14ac:dyDescent="0.2"/>
  <cols>
    <col min="1" max="4" width="1.7109375" style="44" customWidth="1"/>
    <col min="5" max="5" width="68.5703125" style="44" customWidth="1"/>
    <col min="6" max="8" width="13.7109375" style="44" customWidth="1"/>
    <col min="9" max="256" width="9.140625" style="44"/>
    <col min="257" max="260" width="1.7109375" style="44" customWidth="1"/>
    <col min="261" max="261" width="68.5703125" style="44" customWidth="1"/>
    <col min="262" max="264" width="13.7109375" style="44" customWidth="1"/>
    <col min="265" max="512" width="9.140625" style="44"/>
    <col min="513" max="516" width="1.7109375" style="44" customWidth="1"/>
    <col min="517" max="517" width="68.5703125" style="44" customWidth="1"/>
    <col min="518" max="520" width="13.7109375" style="44" customWidth="1"/>
    <col min="521" max="768" width="9.140625" style="44"/>
    <col min="769" max="772" width="1.7109375" style="44" customWidth="1"/>
    <col min="773" max="773" width="68.5703125" style="44" customWidth="1"/>
    <col min="774" max="776" width="13.7109375" style="44" customWidth="1"/>
    <col min="777" max="1024" width="9.140625" style="44"/>
    <col min="1025" max="1028" width="1.7109375" style="44" customWidth="1"/>
    <col min="1029" max="1029" width="68.5703125" style="44" customWidth="1"/>
    <col min="1030" max="1032" width="13.7109375" style="44" customWidth="1"/>
    <col min="1033" max="1280" width="9.140625" style="44"/>
    <col min="1281" max="1284" width="1.7109375" style="44" customWidth="1"/>
    <col min="1285" max="1285" width="68.5703125" style="44" customWidth="1"/>
    <col min="1286" max="1288" width="13.7109375" style="44" customWidth="1"/>
    <col min="1289" max="1536" width="9.140625" style="44"/>
    <col min="1537" max="1540" width="1.7109375" style="44" customWidth="1"/>
    <col min="1541" max="1541" width="68.5703125" style="44" customWidth="1"/>
    <col min="1542" max="1544" width="13.7109375" style="44" customWidth="1"/>
    <col min="1545" max="1792" width="9.140625" style="44"/>
    <col min="1793" max="1796" width="1.7109375" style="44" customWidth="1"/>
    <col min="1797" max="1797" width="68.5703125" style="44" customWidth="1"/>
    <col min="1798" max="1800" width="13.7109375" style="44" customWidth="1"/>
    <col min="1801" max="2048" width="9.140625" style="44"/>
    <col min="2049" max="2052" width="1.7109375" style="44" customWidth="1"/>
    <col min="2053" max="2053" width="68.5703125" style="44" customWidth="1"/>
    <col min="2054" max="2056" width="13.7109375" style="44" customWidth="1"/>
    <col min="2057" max="2304" width="9.140625" style="44"/>
    <col min="2305" max="2308" width="1.7109375" style="44" customWidth="1"/>
    <col min="2309" max="2309" width="68.5703125" style="44" customWidth="1"/>
    <col min="2310" max="2312" width="13.7109375" style="44" customWidth="1"/>
    <col min="2313" max="2560" width="9.140625" style="44"/>
    <col min="2561" max="2564" width="1.7109375" style="44" customWidth="1"/>
    <col min="2565" max="2565" width="68.5703125" style="44" customWidth="1"/>
    <col min="2566" max="2568" width="13.7109375" style="44" customWidth="1"/>
    <col min="2569" max="2816" width="9.140625" style="44"/>
    <col min="2817" max="2820" width="1.7109375" style="44" customWidth="1"/>
    <col min="2821" max="2821" width="68.5703125" style="44" customWidth="1"/>
    <col min="2822" max="2824" width="13.7109375" style="44" customWidth="1"/>
    <col min="2825" max="3072" width="9.140625" style="44"/>
    <col min="3073" max="3076" width="1.7109375" style="44" customWidth="1"/>
    <col min="3077" max="3077" width="68.5703125" style="44" customWidth="1"/>
    <col min="3078" max="3080" width="13.7109375" style="44" customWidth="1"/>
    <col min="3081" max="3328" width="9.140625" style="44"/>
    <col min="3329" max="3332" width="1.7109375" style="44" customWidth="1"/>
    <col min="3333" max="3333" width="68.5703125" style="44" customWidth="1"/>
    <col min="3334" max="3336" width="13.7109375" style="44" customWidth="1"/>
    <col min="3337" max="3584" width="9.140625" style="44"/>
    <col min="3585" max="3588" width="1.7109375" style="44" customWidth="1"/>
    <col min="3589" max="3589" width="68.5703125" style="44" customWidth="1"/>
    <col min="3590" max="3592" width="13.7109375" style="44" customWidth="1"/>
    <col min="3593" max="3840" width="9.140625" style="44"/>
    <col min="3841" max="3844" width="1.7109375" style="44" customWidth="1"/>
    <col min="3845" max="3845" width="68.5703125" style="44" customWidth="1"/>
    <col min="3846" max="3848" width="13.7109375" style="44" customWidth="1"/>
    <col min="3849" max="4096" width="9.140625" style="44"/>
    <col min="4097" max="4100" width="1.7109375" style="44" customWidth="1"/>
    <col min="4101" max="4101" width="68.5703125" style="44" customWidth="1"/>
    <col min="4102" max="4104" width="13.7109375" style="44" customWidth="1"/>
    <col min="4105" max="4352" width="9.140625" style="44"/>
    <col min="4353" max="4356" width="1.7109375" style="44" customWidth="1"/>
    <col min="4357" max="4357" width="68.5703125" style="44" customWidth="1"/>
    <col min="4358" max="4360" width="13.7109375" style="44" customWidth="1"/>
    <col min="4361" max="4608" width="9.140625" style="44"/>
    <col min="4609" max="4612" width="1.7109375" style="44" customWidth="1"/>
    <col min="4613" max="4613" width="68.5703125" style="44" customWidth="1"/>
    <col min="4614" max="4616" width="13.7109375" style="44" customWidth="1"/>
    <col min="4617" max="4864" width="9.140625" style="44"/>
    <col min="4865" max="4868" width="1.7109375" style="44" customWidth="1"/>
    <col min="4869" max="4869" width="68.5703125" style="44" customWidth="1"/>
    <col min="4870" max="4872" width="13.7109375" style="44" customWidth="1"/>
    <col min="4873" max="5120" width="9.140625" style="44"/>
    <col min="5121" max="5124" width="1.7109375" style="44" customWidth="1"/>
    <col min="5125" max="5125" width="68.5703125" style="44" customWidth="1"/>
    <col min="5126" max="5128" width="13.7109375" style="44" customWidth="1"/>
    <col min="5129" max="5376" width="9.140625" style="44"/>
    <col min="5377" max="5380" width="1.7109375" style="44" customWidth="1"/>
    <col min="5381" max="5381" width="68.5703125" style="44" customWidth="1"/>
    <col min="5382" max="5384" width="13.7109375" style="44" customWidth="1"/>
    <col min="5385" max="5632" width="9.140625" style="44"/>
    <col min="5633" max="5636" width="1.7109375" style="44" customWidth="1"/>
    <col min="5637" max="5637" width="68.5703125" style="44" customWidth="1"/>
    <col min="5638" max="5640" width="13.7109375" style="44" customWidth="1"/>
    <col min="5641" max="5888" width="9.140625" style="44"/>
    <col min="5889" max="5892" width="1.7109375" style="44" customWidth="1"/>
    <col min="5893" max="5893" width="68.5703125" style="44" customWidth="1"/>
    <col min="5894" max="5896" width="13.7109375" style="44" customWidth="1"/>
    <col min="5897" max="6144" width="9.140625" style="44"/>
    <col min="6145" max="6148" width="1.7109375" style="44" customWidth="1"/>
    <col min="6149" max="6149" width="68.5703125" style="44" customWidth="1"/>
    <col min="6150" max="6152" width="13.7109375" style="44" customWidth="1"/>
    <col min="6153" max="6400" width="9.140625" style="44"/>
    <col min="6401" max="6404" width="1.7109375" style="44" customWidth="1"/>
    <col min="6405" max="6405" width="68.5703125" style="44" customWidth="1"/>
    <col min="6406" max="6408" width="13.7109375" style="44" customWidth="1"/>
    <col min="6409" max="6656" width="9.140625" style="44"/>
    <col min="6657" max="6660" width="1.7109375" style="44" customWidth="1"/>
    <col min="6661" max="6661" width="68.5703125" style="44" customWidth="1"/>
    <col min="6662" max="6664" width="13.7109375" style="44" customWidth="1"/>
    <col min="6665" max="6912" width="9.140625" style="44"/>
    <col min="6913" max="6916" width="1.7109375" style="44" customWidth="1"/>
    <col min="6917" max="6917" width="68.5703125" style="44" customWidth="1"/>
    <col min="6918" max="6920" width="13.7109375" style="44" customWidth="1"/>
    <col min="6921" max="7168" width="9.140625" style="44"/>
    <col min="7169" max="7172" width="1.7109375" style="44" customWidth="1"/>
    <col min="7173" max="7173" width="68.5703125" style="44" customWidth="1"/>
    <col min="7174" max="7176" width="13.7109375" style="44" customWidth="1"/>
    <col min="7177" max="7424" width="9.140625" style="44"/>
    <col min="7425" max="7428" width="1.7109375" style="44" customWidth="1"/>
    <col min="7429" max="7429" width="68.5703125" style="44" customWidth="1"/>
    <col min="7430" max="7432" width="13.7109375" style="44" customWidth="1"/>
    <col min="7433" max="7680" width="9.140625" style="44"/>
    <col min="7681" max="7684" width="1.7109375" style="44" customWidth="1"/>
    <col min="7685" max="7685" width="68.5703125" style="44" customWidth="1"/>
    <col min="7686" max="7688" width="13.7109375" style="44" customWidth="1"/>
    <col min="7689" max="7936" width="9.140625" style="44"/>
    <col min="7937" max="7940" width="1.7109375" style="44" customWidth="1"/>
    <col min="7941" max="7941" width="68.5703125" style="44" customWidth="1"/>
    <col min="7942" max="7944" width="13.7109375" style="44" customWidth="1"/>
    <col min="7945" max="8192" width="9.140625" style="44"/>
    <col min="8193" max="8196" width="1.7109375" style="44" customWidth="1"/>
    <col min="8197" max="8197" width="68.5703125" style="44" customWidth="1"/>
    <col min="8198" max="8200" width="13.7109375" style="44" customWidth="1"/>
    <col min="8201" max="8448" width="9.140625" style="44"/>
    <col min="8449" max="8452" width="1.7109375" style="44" customWidth="1"/>
    <col min="8453" max="8453" width="68.5703125" style="44" customWidth="1"/>
    <col min="8454" max="8456" width="13.7109375" style="44" customWidth="1"/>
    <col min="8457" max="8704" width="9.140625" style="44"/>
    <col min="8705" max="8708" width="1.7109375" style="44" customWidth="1"/>
    <col min="8709" max="8709" width="68.5703125" style="44" customWidth="1"/>
    <col min="8710" max="8712" width="13.7109375" style="44" customWidth="1"/>
    <col min="8713" max="8960" width="9.140625" style="44"/>
    <col min="8961" max="8964" width="1.7109375" style="44" customWidth="1"/>
    <col min="8965" max="8965" width="68.5703125" style="44" customWidth="1"/>
    <col min="8966" max="8968" width="13.7109375" style="44" customWidth="1"/>
    <col min="8969" max="9216" width="9.140625" style="44"/>
    <col min="9217" max="9220" width="1.7109375" style="44" customWidth="1"/>
    <col min="9221" max="9221" width="68.5703125" style="44" customWidth="1"/>
    <col min="9222" max="9224" width="13.7109375" style="44" customWidth="1"/>
    <col min="9225" max="9472" width="9.140625" style="44"/>
    <col min="9473" max="9476" width="1.7109375" style="44" customWidth="1"/>
    <col min="9477" max="9477" width="68.5703125" style="44" customWidth="1"/>
    <col min="9478" max="9480" width="13.7109375" style="44" customWidth="1"/>
    <col min="9481" max="9728" width="9.140625" style="44"/>
    <col min="9729" max="9732" width="1.7109375" style="44" customWidth="1"/>
    <col min="9733" max="9733" width="68.5703125" style="44" customWidth="1"/>
    <col min="9734" max="9736" width="13.7109375" style="44" customWidth="1"/>
    <col min="9737" max="9984" width="9.140625" style="44"/>
    <col min="9985" max="9988" width="1.7109375" style="44" customWidth="1"/>
    <col min="9989" max="9989" width="68.5703125" style="44" customWidth="1"/>
    <col min="9990" max="9992" width="13.7109375" style="44" customWidth="1"/>
    <col min="9993" max="10240" width="9.140625" style="44"/>
    <col min="10241" max="10244" width="1.7109375" style="44" customWidth="1"/>
    <col min="10245" max="10245" width="68.5703125" style="44" customWidth="1"/>
    <col min="10246" max="10248" width="13.7109375" style="44" customWidth="1"/>
    <col min="10249" max="10496" width="9.140625" style="44"/>
    <col min="10497" max="10500" width="1.7109375" style="44" customWidth="1"/>
    <col min="10501" max="10501" width="68.5703125" style="44" customWidth="1"/>
    <col min="10502" max="10504" width="13.7109375" style="44" customWidth="1"/>
    <col min="10505" max="10752" width="9.140625" style="44"/>
    <col min="10753" max="10756" width="1.7109375" style="44" customWidth="1"/>
    <col min="10757" max="10757" width="68.5703125" style="44" customWidth="1"/>
    <col min="10758" max="10760" width="13.7109375" style="44" customWidth="1"/>
    <col min="10761" max="11008" width="9.140625" style="44"/>
    <col min="11009" max="11012" width="1.7109375" style="44" customWidth="1"/>
    <col min="11013" max="11013" width="68.5703125" style="44" customWidth="1"/>
    <col min="11014" max="11016" width="13.7109375" style="44" customWidth="1"/>
    <col min="11017" max="11264" width="9.140625" style="44"/>
    <col min="11265" max="11268" width="1.7109375" style="44" customWidth="1"/>
    <col min="11269" max="11269" width="68.5703125" style="44" customWidth="1"/>
    <col min="11270" max="11272" width="13.7109375" style="44" customWidth="1"/>
    <col min="11273" max="11520" width="9.140625" style="44"/>
    <col min="11521" max="11524" width="1.7109375" style="44" customWidth="1"/>
    <col min="11525" max="11525" width="68.5703125" style="44" customWidth="1"/>
    <col min="11526" max="11528" width="13.7109375" style="44" customWidth="1"/>
    <col min="11529" max="11776" width="9.140625" style="44"/>
    <col min="11777" max="11780" width="1.7109375" style="44" customWidth="1"/>
    <col min="11781" max="11781" width="68.5703125" style="44" customWidth="1"/>
    <col min="11782" max="11784" width="13.7109375" style="44" customWidth="1"/>
    <col min="11785" max="12032" width="9.140625" style="44"/>
    <col min="12033" max="12036" width="1.7109375" style="44" customWidth="1"/>
    <col min="12037" max="12037" width="68.5703125" style="44" customWidth="1"/>
    <col min="12038" max="12040" width="13.7109375" style="44" customWidth="1"/>
    <col min="12041" max="12288" width="9.140625" style="44"/>
    <col min="12289" max="12292" width="1.7109375" style="44" customWidth="1"/>
    <col min="12293" max="12293" width="68.5703125" style="44" customWidth="1"/>
    <col min="12294" max="12296" width="13.7109375" style="44" customWidth="1"/>
    <col min="12297" max="12544" width="9.140625" style="44"/>
    <col min="12545" max="12548" width="1.7109375" style="44" customWidth="1"/>
    <col min="12549" max="12549" width="68.5703125" style="44" customWidth="1"/>
    <col min="12550" max="12552" width="13.7109375" style="44" customWidth="1"/>
    <col min="12553" max="12800" width="9.140625" style="44"/>
    <col min="12801" max="12804" width="1.7109375" style="44" customWidth="1"/>
    <col min="12805" max="12805" width="68.5703125" style="44" customWidth="1"/>
    <col min="12806" max="12808" width="13.7109375" style="44" customWidth="1"/>
    <col min="12809" max="13056" width="9.140625" style="44"/>
    <col min="13057" max="13060" width="1.7109375" style="44" customWidth="1"/>
    <col min="13061" max="13061" width="68.5703125" style="44" customWidth="1"/>
    <col min="13062" max="13064" width="13.7109375" style="44" customWidth="1"/>
    <col min="13065" max="13312" width="9.140625" style="44"/>
    <col min="13313" max="13316" width="1.7109375" style="44" customWidth="1"/>
    <col min="13317" max="13317" width="68.5703125" style="44" customWidth="1"/>
    <col min="13318" max="13320" width="13.7109375" style="44" customWidth="1"/>
    <col min="13321" max="13568" width="9.140625" style="44"/>
    <col min="13569" max="13572" width="1.7109375" style="44" customWidth="1"/>
    <col min="13573" max="13573" width="68.5703125" style="44" customWidth="1"/>
    <col min="13574" max="13576" width="13.7109375" style="44" customWidth="1"/>
    <col min="13577" max="13824" width="9.140625" style="44"/>
    <col min="13825" max="13828" width="1.7109375" style="44" customWidth="1"/>
    <col min="13829" max="13829" width="68.5703125" style="44" customWidth="1"/>
    <col min="13830" max="13832" width="13.7109375" style="44" customWidth="1"/>
    <col min="13833" max="14080" width="9.140625" style="44"/>
    <col min="14081" max="14084" width="1.7109375" style="44" customWidth="1"/>
    <col min="14085" max="14085" width="68.5703125" style="44" customWidth="1"/>
    <col min="14086" max="14088" width="13.7109375" style="44" customWidth="1"/>
    <col min="14089" max="14336" width="9.140625" style="44"/>
    <col min="14337" max="14340" width="1.7109375" style="44" customWidth="1"/>
    <col min="14341" max="14341" width="68.5703125" style="44" customWidth="1"/>
    <col min="14342" max="14344" width="13.7109375" style="44" customWidth="1"/>
    <col min="14345" max="14592" width="9.140625" style="44"/>
    <col min="14593" max="14596" width="1.7109375" style="44" customWidth="1"/>
    <col min="14597" max="14597" width="68.5703125" style="44" customWidth="1"/>
    <col min="14598" max="14600" width="13.7109375" style="44" customWidth="1"/>
    <col min="14601" max="14848" width="9.140625" style="44"/>
    <col min="14849" max="14852" width="1.7109375" style="44" customWidth="1"/>
    <col min="14853" max="14853" width="68.5703125" style="44" customWidth="1"/>
    <col min="14854" max="14856" width="13.7109375" style="44" customWidth="1"/>
    <col min="14857" max="15104" width="9.140625" style="44"/>
    <col min="15105" max="15108" width="1.7109375" style="44" customWidth="1"/>
    <col min="15109" max="15109" width="68.5703125" style="44" customWidth="1"/>
    <col min="15110" max="15112" width="13.7109375" style="44" customWidth="1"/>
    <col min="15113" max="15360" width="9.140625" style="44"/>
    <col min="15361" max="15364" width="1.7109375" style="44" customWidth="1"/>
    <col min="15365" max="15365" width="68.5703125" style="44" customWidth="1"/>
    <col min="15366" max="15368" width="13.7109375" style="44" customWidth="1"/>
    <col min="15369" max="15616" width="9.140625" style="44"/>
    <col min="15617" max="15620" width="1.7109375" style="44" customWidth="1"/>
    <col min="15621" max="15621" width="68.5703125" style="44" customWidth="1"/>
    <col min="15622" max="15624" width="13.7109375" style="44" customWidth="1"/>
    <col min="15625" max="15872" width="9.140625" style="44"/>
    <col min="15873" max="15876" width="1.7109375" style="44" customWidth="1"/>
    <col min="15877" max="15877" width="68.5703125" style="44" customWidth="1"/>
    <col min="15878" max="15880" width="13.7109375" style="44" customWidth="1"/>
    <col min="15881" max="16128" width="9.140625" style="44"/>
    <col min="16129" max="16132" width="1.7109375" style="44" customWidth="1"/>
    <col min="16133" max="16133" width="68.5703125" style="44" customWidth="1"/>
    <col min="16134" max="16136" width="13.7109375" style="44" customWidth="1"/>
    <col min="16137" max="16384" width="9.140625" style="44"/>
  </cols>
  <sheetData>
    <row r="1" spans="1:8" ht="15" customHeight="1" x14ac:dyDescent="0.25">
      <c r="A1" s="43"/>
      <c r="B1" s="43"/>
      <c r="C1" s="43"/>
      <c r="D1" s="43"/>
      <c r="E1" s="65" t="s">
        <v>0</v>
      </c>
      <c r="F1" s="65"/>
      <c r="G1" s="65"/>
      <c r="H1" s="65"/>
    </row>
    <row r="2" spans="1:8" x14ac:dyDescent="0.2">
      <c r="A2" s="43"/>
      <c r="B2" s="43"/>
      <c r="C2" s="43"/>
      <c r="D2" s="43"/>
      <c r="E2" s="66"/>
      <c r="F2" s="66"/>
      <c r="G2" s="66"/>
      <c r="H2" s="66"/>
    </row>
    <row r="3" spans="1:8" ht="25.5" x14ac:dyDescent="0.2">
      <c r="A3" s="43"/>
      <c r="B3" s="43"/>
      <c r="C3" s="43"/>
      <c r="D3" s="43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43"/>
      <c r="B4" s="43"/>
      <c r="C4" s="43"/>
      <c r="D4" s="43"/>
      <c r="E4" s="5" t="s">
        <v>5</v>
      </c>
      <c r="F4" s="45"/>
      <c r="G4" s="45"/>
      <c r="H4" s="45"/>
    </row>
    <row r="5" spans="1:8" x14ac:dyDescent="0.2">
      <c r="A5" s="43"/>
      <c r="B5" s="43"/>
      <c r="C5" s="43"/>
      <c r="D5" s="43"/>
      <c r="E5" s="7" t="s">
        <v>6</v>
      </c>
      <c r="F5" s="8">
        <v>1684337000</v>
      </c>
      <c r="G5" s="8">
        <v>1825734000</v>
      </c>
      <c r="H5" s="8">
        <v>1966548000</v>
      </c>
    </row>
    <row r="6" spans="1:8" x14ac:dyDescent="0.2">
      <c r="A6" s="43"/>
      <c r="B6" s="43"/>
      <c r="C6" s="43"/>
      <c r="D6" s="43"/>
      <c r="E6" s="7" t="s">
        <v>7</v>
      </c>
      <c r="F6" s="8"/>
      <c r="G6" s="8"/>
      <c r="H6" s="8"/>
    </row>
    <row r="7" spans="1:8" ht="16.5" x14ac:dyDescent="0.3">
      <c r="A7" s="43"/>
      <c r="B7" s="43"/>
      <c r="C7" s="43"/>
      <c r="D7" s="43"/>
      <c r="E7" s="5" t="s">
        <v>8</v>
      </c>
      <c r="F7" s="9">
        <f>SUM(F8:F17)</f>
        <v>1247072000</v>
      </c>
      <c r="G7" s="9">
        <f>SUM(G8:G17)</f>
        <v>1044293000</v>
      </c>
      <c r="H7" s="9">
        <f>SUM(H8:H17)</f>
        <v>898282000</v>
      </c>
    </row>
    <row r="8" spans="1:8" x14ac:dyDescent="0.2">
      <c r="A8" s="43"/>
      <c r="B8" s="43"/>
      <c r="C8" s="43"/>
      <c r="D8" s="43"/>
      <c r="E8" s="10" t="s">
        <v>9</v>
      </c>
      <c r="F8" s="11">
        <v>474985000</v>
      </c>
      <c r="G8" s="11">
        <v>453834000</v>
      </c>
      <c r="H8" s="11">
        <v>473381000</v>
      </c>
    </row>
    <row r="9" spans="1:8" x14ac:dyDescent="0.2">
      <c r="A9" s="43"/>
      <c r="B9" s="43"/>
      <c r="C9" s="43"/>
      <c r="D9" s="43"/>
      <c r="E9" s="10" t="s">
        <v>10</v>
      </c>
      <c r="F9" s="11"/>
      <c r="G9" s="11"/>
      <c r="H9" s="11"/>
    </row>
    <row r="10" spans="1:8" x14ac:dyDescent="0.2">
      <c r="A10" s="43"/>
      <c r="B10" s="43"/>
      <c r="C10" s="43"/>
      <c r="D10" s="43"/>
      <c r="E10" s="10" t="s">
        <v>11</v>
      </c>
      <c r="F10" s="12"/>
      <c r="G10" s="12"/>
      <c r="H10" s="12"/>
    </row>
    <row r="11" spans="1:8" x14ac:dyDescent="0.2">
      <c r="A11" s="43"/>
      <c r="B11" s="43"/>
      <c r="C11" s="43"/>
      <c r="D11" s="43"/>
      <c r="E11" s="10" t="s">
        <v>12</v>
      </c>
      <c r="F11" s="11">
        <v>121707000</v>
      </c>
      <c r="G11" s="11">
        <v>127887000</v>
      </c>
      <c r="H11" s="11">
        <v>97195000</v>
      </c>
    </row>
    <row r="12" spans="1:8" x14ac:dyDescent="0.2">
      <c r="A12" s="43"/>
      <c r="B12" s="43"/>
      <c r="C12" s="43"/>
      <c r="D12" s="43"/>
      <c r="E12" s="10" t="s">
        <v>13</v>
      </c>
      <c r="F12" s="12">
        <v>171699000</v>
      </c>
      <c r="G12" s="12">
        <v>154447000</v>
      </c>
      <c r="H12" s="12">
        <v>5696000</v>
      </c>
    </row>
    <row r="13" spans="1:8" x14ac:dyDescent="0.2">
      <c r="A13" s="43"/>
      <c r="B13" s="43"/>
      <c r="C13" s="43"/>
      <c r="D13" s="43"/>
      <c r="E13" s="10" t="s">
        <v>14</v>
      </c>
      <c r="F13" s="11">
        <v>13283000</v>
      </c>
      <c r="G13" s="11">
        <v>14068000</v>
      </c>
      <c r="H13" s="11">
        <v>14884000</v>
      </c>
    </row>
    <row r="14" spans="1:8" x14ac:dyDescent="0.2">
      <c r="A14" s="43"/>
      <c r="B14" s="43"/>
      <c r="C14" s="43"/>
      <c r="D14" s="43"/>
      <c r="E14" s="10" t="s">
        <v>15</v>
      </c>
      <c r="F14" s="11"/>
      <c r="G14" s="11"/>
      <c r="H14" s="11"/>
    </row>
    <row r="15" spans="1:8" x14ac:dyDescent="0.2">
      <c r="A15" s="43"/>
      <c r="B15" s="43"/>
      <c r="C15" s="43"/>
      <c r="D15" s="43"/>
      <c r="E15" s="10" t="s">
        <v>16</v>
      </c>
      <c r="F15" s="12">
        <v>176898000</v>
      </c>
      <c r="G15" s="12">
        <v>89057000</v>
      </c>
      <c r="H15" s="12">
        <v>98651000</v>
      </c>
    </row>
    <row r="16" spans="1:8" x14ac:dyDescent="0.2">
      <c r="A16" s="43"/>
      <c r="B16" s="43"/>
      <c r="C16" s="43"/>
      <c r="D16" s="43"/>
      <c r="E16" s="10" t="s">
        <v>17</v>
      </c>
      <c r="F16" s="11">
        <v>288500000</v>
      </c>
      <c r="G16" s="11">
        <v>205000000</v>
      </c>
      <c r="H16" s="11">
        <v>208475000</v>
      </c>
    </row>
    <row r="17" spans="1:8" x14ac:dyDescent="0.2">
      <c r="A17" s="43"/>
      <c r="B17" s="43"/>
      <c r="C17" s="43"/>
      <c r="D17" s="43"/>
      <c r="E17" s="10" t="s">
        <v>18</v>
      </c>
      <c r="F17" s="11"/>
      <c r="G17" s="11"/>
      <c r="H17" s="11"/>
    </row>
    <row r="18" spans="1:8" ht="16.5" x14ac:dyDescent="0.3">
      <c r="A18" s="43"/>
      <c r="B18" s="43"/>
      <c r="C18" s="43"/>
      <c r="D18" s="43"/>
      <c r="E18" s="5" t="s">
        <v>19</v>
      </c>
      <c r="F18" s="8">
        <f>SUM(F19:F27)</f>
        <v>112603000</v>
      </c>
      <c r="G18" s="8">
        <f>SUM(G19:G27)</f>
        <v>95275000</v>
      </c>
      <c r="H18" s="8">
        <f>SUM(H19:H27)</f>
        <v>103675000</v>
      </c>
    </row>
    <row r="19" spans="1:8" x14ac:dyDescent="0.2">
      <c r="A19" s="43"/>
      <c r="B19" s="43"/>
      <c r="C19" s="43"/>
      <c r="D19" s="43"/>
      <c r="E19" s="10" t="s">
        <v>20</v>
      </c>
      <c r="F19" s="12">
        <v>63695000</v>
      </c>
      <c r="G19" s="12">
        <v>73275000</v>
      </c>
      <c r="H19" s="12">
        <v>81175000</v>
      </c>
    </row>
    <row r="20" spans="1:8" x14ac:dyDescent="0.2">
      <c r="A20" s="43"/>
      <c r="B20" s="43"/>
      <c r="C20" s="43"/>
      <c r="D20" s="43"/>
      <c r="E20" s="10" t="s">
        <v>21</v>
      </c>
      <c r="F20" s="13"/>
      <c r="G20" s="13"/>
      <c r="H20" s="13"/>
    </row>
    <row r="21" spans="1:8" x14ac:dyDescent="0.2">
      <c r="A21" s="43"/>
      <c r="B21" s="43"/>
      <c r="C21" s="43"/>
      <c r="D21" s="43"/>
      <c r="E21" s="10" t="s">
        <v>22</v>
      </c>
      <c r="F21" s="11">
        <v>28908000</v>
      </c>
      <c r="G21" s="11"/>
      <c r="H21" s="11"/>
    </row>
    <row r="22" spans="1:8" x14ac:dyDescent="0.2">
      <c r="A22" s="43"/>
      <c r="B22" s="43"/>
      <c r="C22" s="43"/>
      <c r="D22" s="43"/>
      <c r="E22" s="10" t="s">
        <v>23</v>
      </c>
      <c r="F22" s="11">
        <v>7000000</v>
      </c>
      <c r="G22" s="11">
        <v>8000000</v>
      </c>
      <c r="H22" s="11">
        <v>8500000</v>
      </c>
    </row>
    <row r="23" spans="1:8" x14ac:dyDescent="0.2">
      <c r="A23" s="43"/>
      <c r="B23" s="43"/>
      <c r="C23" s="43"/>
      <c r="D23" s="43"/>
      <c r="E23" s="10"/>
      <c r="F23" s="12"/>
      <c r="G23" s="12"/>
      <c r="H23" s="12"/>
    </row>
    <row r="24" spans="1:8" x14ac:dyDescent="0.2">
      <c r="A24" s="43"/>
      <c r="B24" s="43"/>
      <c r="C24" s="43"/>
      <c r="D24" s="43"/>
      <c r="E24" s="10" t="s">
        <v>24</v>
      </c>
      <c r="F24" s="11">
        <v>13000000</v>
      </c>
      <c r="G24" s="11">
        <v>14000000</v>
      </c>
      <c r="H24" s="11">
        <v>14000000</v>
      </c>
    </row>
    <row r="25" spans="1:8" x14ac:dyDescent="0.2">
      <c r="A25" s="43"/>
      <c r="B25" s="43"/>
      <c r="C25" s="43"/>
      <c r="D25" s="43"/>
      <c r="E25" s="10" t="s">
        <v>25</v>
      </c>
      <c r="F25" s="11"/>
      <c r="G25" s="11"/>
      <c r="H25" s="11"/>
    </row>
    <row r="26" spans="1:8" x14ac:dyDescent="0.2">
      <c r="A26" s="43"/>
      <c r="B26" s="43"/>
      <c r="C26" s="43"/>
      <c r="D26" s="43"/>
      <c r="E26" s="10" t="s">
        <v>26</v>
      </c>
      <c r="F26" s="12"/>
      <c r="G26" s="12"/>
      <c r="H26" s="12"/>
    </row>
    <row r="27" spans="1:8" x14ac:dyDescent="0.2">
      <c r="A27" s="43"/>
      <c r="B27" s="43"/>
      <c r="C27" s="43"/>
      <c r="D27" s="43"/>
      <c r="E27" s="10" t="s">
        <v>27</v>
      </c>
      <c r="F27" s="11"/>
      <c r="G27" s="11"/>
      <c r="H27" s="11"/>
    </row>
    <row r="28" spans="1:8" ht="16.5" x14ac:dyDescent="0.3">
      <c r="A28" s="43"/>
      <c r="B28" s="43"/>
      <c r="C28" s="43"/>
      <c r="D28" s="43"/>
      <c r="E28" s="14" t="s">
        <v>28</v>
      </c>
      <c r="F28" s="15">
        <f>+F5+F6+F7+F18</f>
        <v>3044012000</v>
      </c>
      <c r="G28" s="15">
        <f>+G5+G6+G7+G18</f>
        <v>2965302000</v>
      </c>
      <c r="H28" s="15">
        <f>+H5+H6+H7+H18</f>
        <v>2968505000</v>
      </c>
    </row>
    <row r="29" spans="1:8" ht="16.5" x14ac:dyDescent="0.3">
      <c r="A29" s="43"/>
      <c r="B29" s="43"/>
      <c r="C29" s="43"/>
      <c r="D29" s="43"/>
      <c r="E29" s="5" t="s">
        <v>29</v>
      </c>
      <c r="F29" s="16"/>
      <c r="G29" s="16"/>
      <c r="H29" s="16"/>
    </row>
    <row r="30" spans="1:8" ht="16.5" x14ac:dyDescent="0.3">
      <c r="A30" s="43"/>
      <c r="B30" s="43"/>
      <c r="C30" s="43"/>
      <c r="D30" s="43"/>
      <c r="E30" s="5" t="s">
        <v>30</v>
      </c>
      <c r="F30" s="8">
        <f>SUM(F31:F36)</f>
        <v>479467000</v>
      </c>
      <c r="G30" s="8">
        <f>SUM(G31:G36)</f>
        <v>292479000</v>
      </c>
      <c r="H30" s="8">
        <f>SUM(H31:H36)</f>
        <v>294840000</v>
      </c>
    </row>
    <row r="31" spans="1:8" x14ac:dyDescent="0.2">
      <c r="A31" s="43"/>
      <c r="B31" s="43"/>
      <c r="C31" s="43"/>
      <c r="D31" s="43"/>
      <c r="E31" s="10" t="s">
        <v>16</v>
      </c>
      <c r="F31" s="11">
        <v>151450000</v>
      </c>
      <c r="G31" s="11">
        <v>85000000</v>
      </c>
      <c r="H31" s="11">
        <v>79125000</v>
      </c>
    </row>
    <row r="32" spans="1:8" x14ac:dyDescent="0.2">
      <c r="A32" s="43"/>
      <c r="B32" s="43"/>
      <c r="C32" s="43"/>
      <c r="D32" s="43"/>
      <c r="E32" s="10" t="s">
        <v>31</v>
      </c>
      <c r="F32" s="11">
        <v>162502000</v>
      </c>
      <c r="G32" s="11">
        <v>207279000</v>
      </c>
      <c r="H32" s="11">
        <v>215515000</v>
      </c>
    </row>
    <row r="33" spans="1:8" x14ac:dyDescent="0.2">
      <c r="A33" s="43"/>
      <c r="B33" s="43"/>
      <c r="C33" s="43"/>
      <c r="D33" s="43"/>
      <c r="E33" s="10" t="s">
        <v>32</v>
      </c>
      <c r="F33" s="11">
        <v>200000</v>
      </c>
      <c r="G33" s="11">
        <v>200000</v>
      </c>
      <c r="H33" s="11">
        <v>200000</v>
      </c>
    </row>
    <row r="34" spans="1:8" x14ac:dyDescent="0.2">
      <c r="A34" s="43"/>
      <c r="B34" s="43"/>
      <c r="C34" s="43"/>
      <c r="D34" s="43"/>
      <c r="E34" s="10" t="s">
        <v>33</v>
      </c>
      <c r="F34" s="11"/>
      <c r="G34" s="11"/>
      <c r="H34" s="11"/>
    </row>
    <row r="35" spans="1:8" x14ac:dyDescent="0.2">
      <c r="A35" s="43"/>
      <c r="B35" s="43"/>
      <c r="C35" s="43"/>
      <c r="D35" s="43"/>
      <c r="E35" s="10" t="s">
        <v>17</v>
      </c>
      <c r="F35" s="11">
        <v>165315000</v>
      </c>
      <c r="G35" s="11"/>
      <c r="H35" s="11"/>
    </row>
    <row r="36" spans="1:8" x14ac:dyDescent="0.2">
      <c r="A36" s="43"/>
      <c r="B36" s="43"/>
      <c r="C36" s="43"/>
      <c r="D36" s="43"/>
      <c r="E36" s="10" t="s">
        <v>34</v>
      </c>
      <c r="F36" s="11"/>
      <c r="G36" s="11"/>
      <c r="H36" s="11"/>
    </row>
    <row r="37" spans="1:8" ht="16.5" x14ac:dyDescent="0.3">
      <c r="A37" s="43"/>
      <c r="B37" s="43"/>
      <c r="C37" s="43"/>
      <c r="D37" s="43"/>
      <c r="E37" s="5" t="s">
        <v>19</v>
      </c>
      <c r="F37" s="8">
        <f>SUM(F38:F38)</f>
        <v>17405000</v>
      </c>
      <c r="G37" s="8">
        <f>SUM(G38:G38)</f>
        <v>15600000</v>
      </c>
      <c r="H37" s="8">
        <f>SUM(H38:H38)</f>
        <v>14900000</v>
      </c>
    </row>
    <row r="38" spans="1:8" x14ac:dyDescent="0.2">
      <c r="A38" s="43"/>
      <c r="B38" s="43"/>
      <c r="C38" s="43"/>
      <c r="D38" s="43"/>
      <c r="E38" s="10" t="s">
        <v>21</v>
      </c>
      <c r="F38" s="12">
        <v>17405000</v>
      </c>
      <c r="G38" s="12">
        <v>15600000</v>
      </c>
      <c r="H38" s="12">
        <v>14900000</v>
      </c>
    </row>
    <row r="39" spans="1:8" ht="16.5" x14ac:dyDescent="0.3">
      <c r="A39" s="43"/>
      <c r="B39" s="43"/>
      <c r="C39" s="43"/>
      <c r="D39" s="43"/>
      <c r="E39" s="14" t="s">
        <v>35</v>
      </c>
      <c r="F39" s="17">
        <f>+F30+F37</f>
        <v>496872000</v>
      </c>
      <c r="G39" s="17">
        <f>+G30+G37</f>
        <v>308079000</v>
      </c>
      <c r="H39" s="17">
        <f>+H30+H37</f>
        <v>309740000</v>
      </c>
    </row>
    <row r="40" spans="1:8" ht="16.5" x14ac:dyDescent="0.3">
      <c r="A40" s="43"/>
      <c r="B40" s="43"/>
      <c r="C40" s="43"/>
      <c r="D40" s="43"/>
      <c r="E40" s="18" t="s">
        <v>36</v>
      </c>
      <c r="F40" s="19">
        <f>+F28+F39</f>
        <v>3540884000</v>
      </c>
      <c r="G40" s="19">
        <f>+G28+G39</f>
        <v>3273381000</v>
      </c>
      <c r="H40" s="19">
        <f>+H28+H39</f>
        <v>3278245000</v>
      </c>
    </row>
    <row r="41" spans="1:8" x14ac:dyDescent="0.2">
      <c r="A41" s="43"/>
      <c r="B41" s="43"/>
      <c r="C41" s="43"/>
      <c r="D41" s="43"/>
      <c r="E41" s="20"/>
      <c r="F41" s="21"/>
      <c r="G41" s="21"/>
      <c r="H41" s="21"/>
    </row>
    <row r="42" spans="1:8" x14ac:dyDescent="0.2">
      <c r="A42" s="43"/>
      <c r="B42" s="43"/>
      <c r="C42" s="43"/>
      <c r="D42" s="43"/>
      <c r="E42" s="20"/>
      <c r="F42" s="21"/>
      <c r="G42" s="21"/>
      <c r="H42" s="21"/>
    </row>
    <row r="43" spans="1:8" x14ac:dyDescent="0.2">
      <c r="A43" s="43"/>
      <c r="B43" s="43"/>
      <c r="C43" s="43"/>
      <c r="D43" s="43"/>
      <c r="E43" s="22" t="s">
        <v>37</v>
      </c>
      <c r="F43" s="8"/>
      <c r="G43" s="8"/>
      <c r="H43" s="8"/>
    </row>
    <row r="44" spans="1:8" x14ac:dyDescent="0.2">
      <c r="A44" s="43"/>
      <c r="B44" s="43"/>
      <c r="C44" s="43"/>
      <c r="D44" s="43"/>
      <c r="E44" s="23"/>
      <c r="F44" s="24"/>
      <c r="G44" s="24"/>
      <c r="H44" s="24"/>
    </row>
    <row r="45" spans="1:8" x14ac:dyDescent="0.2">
      <c r="A45" s="43"/>
      <c r="B45" s="43"/>
      <c r="C45" s="43"/>
      <c r="D45" s="43"/>
      <c r="E45" s="22" t="s">
        <v>38</v>
      </c>
      <c r="F45" s="9">
        <f>SUM(F47+F53+F59+F65+F71+F77+F83+F89+F95+F101+F107+F113)</f>
        <v>35403000</v>
      </c>
      <c r="G45" s="9">
        <f>SUM(G47+G53+G59+G65+G71+G77+G83+G89+G95+G101+G107+G113)</f>
        <v>39345000</v>
      </c>
      <c r="H45" s="9">
        <f>SUM(H47+H53+H59+H65+H71+H77+H83+H89+H95+H101+H107+H113)</f>
        <v>38760000</v>
      </c>
    </row>
    <row r="46" spans="1:8" x14ac:dyDescent="0.2">
      <c r="A46" s="43"/>
      <c r="B46" s="43"/>
      <c r="C46" s="43"/>
      <c r="D46" s="43"/>
      <c r="E46" s="25" t="s">
        <v>39</v>
      </c>
      <c r="F46" s="8"/>
      <c r="G46" s="8"/>
      <c r="H46" s="8"/>
    </row>
    <row r="47" spans="1:8" x14ac:dyDescent="0.2">
      <c r="A47" s="43"/>
      <c r="B47" s="43"/>
      <c r="C47" s="43"/>
      <c r="D47" s="43"/>
      <c r="E47" s="22" t="s">
        <v>82</v>
      </c>
      <c r="F47" s="8">
        <f>SUM(F48:F51)</f>
        <v>33461000</v>
      </c>
      <c r="G47" s="8">
        <f>SUM(G48:G51)</f>
        <v>38114000</v>
      </c>
      <c r="H47" s="8">
        <f>SUM(H48:H51)</f>
        <v>37461000</v>
      </c>
    </row>
    <row r="48" spans="1:8" x14ac:dyDescent="0.2">
      <c r="A48" s="43"/>
      <c r="B48" s="43"/>
      <c r="C48" s="43"/>
      <c r="D48" s="43"/>
      <c r="E48" s="26" t="s">
        <v>83</v>
      </c>
      <c r="F48" s="27">
        <f>[5]NC451!F48+[5]NC452!F48+[5]NC453!F48+[5]DC45!F48+[5]NC061!F48+[5]NC062!F48+[5]NC064!F48+[5]NC065!F48+[5]NC066!F48+[5]NC067!F48+[5]DC6!F48+[5]NC071!F48+[5]NC072!F48+[5]NC073!F48+[5]NC074!F48+[5]NC075!F48+[5]NC076!F48+[5]NC077!F48+[5]NC078!F48+[5]DC7!F48+[5]NC082!F48+[5]NC084!F48+[5]NC085!F48+[5]NC086!F48+[5]NC087!F48+[5]DC8!F48+[5]NC091!F48+[5]NC092!F48+[5]NC093!F48+[5]NC094!F48+[5]DC9!F48</f>
        <v>33461000</v>
      </c>
      <c r="G48" s="28">
        <f>[5]NC451!G48+[5]NC452!G48+[5]NC453!G48+[5]DC45!G48+[5]NC061!G48+[5]NC062!G48+[5]NC064!G48+[5]NC065!G48+[5]NC066!G48+[5]NC067!G48+[5]DC6!G48+[5]NC071!G48+[5]NC072!G48+[5]NC073!G48+[5]NC074!G48+[5]NC075!G48+[5]NC076!G48+[5]NC077!G48+[5]NC078!G48+[5]DC7!G48+[5]NC082!G48+[5]NC084!G48+[5]NC085!G48+[5]NC086!G48+[5]NC087!G48+[5]DC8!G48+[5]NC091!G48+[5]NC092!G48+[5]NC093!G48+[5]NC094!G48+[5]DC9!G48</f>
        <v>38114000</v>
      </c>
      <c r="H48" s="29">
        <f>[5]NC451!H48+[5]NC452!H48+[5]NC453!H48+[5]DC45!H48+[5]NC061!H48+[5]NC062!H48+[5]NC064!H48+[5]NC065!H48+[5]NC066!H48+[5]NC067!H48+[5]DC6!H48+[5]NC071!H48+[5]NC072!H48+[5]NC073!H48+[5]NC074!H48+[5]NC075!H48+[5]NC076!H48+[5]NC077!H48+[5]NC078!H48+[5]DC7!H48+[5]NC082!H48+[5]NC084!H48+[5]NC085!H48+[5]NC086!H48+[5]NC087!H48+[5]DC8!H48+[5]NC091!H48+[5]NC092!H48+[5]NC093!H48+[5]NC094!H48+[5]DC9!H48</f>
        <v>37461000</v>
      </c>
    </row>
    <row r="49" spans="1:8" x14ac:dyDescent="0.2">
      <c r="A49" s="43"/>
      <c r="B49" s="43"/>
      <c r="C49" s="43"/>
      <c r="D49" s="43"/>
      <c r="E49" s="26"/>
      <c r="F49" s="30"/>
      <c r="G49" s="11"/>
      <c r="H49" s="31"/>
    </row>
    <row r="50" spans="1:8" x14ac:dyDescent="0.2">
      <c r="A50" s="43"/>
      <c r="B50" s="43"/>
      <c r="C50" s="43"/>
      <c r="D50" s="43"/>
      <c r="E50" s="26"/>
      <c r="F50" s="30"/>
      <c r="G50" s="11"/>
      <c r="H50" s="31"/>
    </row>
    <row r="51" spans="1:8" x14ac:dyDescent="0.2">
      <c r="A51" s="43"/>
      <c r="B51" s="43"/>
      <c r="C51" s="43"/>
      <c r="D51" s="43"/>
      <c r="E51" s="26"/>
      <c r="F51" s="32"/>
      <c r="G51" s="33"/>
      <c r="H51" s="34"/>
    </row>
    <row r="52" spans="1:8" x14ac:dyDescent="0.2">
      <c r="A52" s="43"/>
      <c r="B52" s="43"/>
      <c r="C52" s="43"/>
      <c r="D52" s="43"/>
      <c r="E52" s="35"/>
      <c r="F52" s="36"/>
      <c r="G52" s="36"/>
      <c r="H52" s="36"/>
    </row>
    <row r="53" spans="1:8" x14ac:dyDescent="0.2">
      <c r="A53" s="43"/>
      <c r="B53" s="43"/>
      <c r="C53" s="43"/>
      <c r="D53" s="43"/>
      <c r="E53" s="22" t="s">
        <v>84</v>
      </c>
      <c r="F53" s="8">
        <f>SUM(F54:F57)</f>
        <v>1942000</v>
      </c>
      <c r="G53" s="8">
        <f>SUM(G54:G57)</f>
        <v>1231000</v>
      </c>
      <c r="H53" s="8">
        <f>SUM(H54:H57)</f>
        <v>1299000</v>
      </c>
    </row>
    <row r="54" spans="1:8" x14ac:dyDescent="0.2">
      <c r="A54" s="43"/>
      <c r="B54" s="43"/>
      <c r="C54" s="43"/>
      <c r="D54" s="43"/>
      <c r="E54" s="26" t="s">
        <v>85</v>
      </c>
      <c r="F54" s="27">
        <f>[5]NC451!F54+[5]NC452!F54+[5]NC453!F54+[5]DC45!F54+[5]NC061!F54+[5]NC062!F54+[5]NC064!F54+[5]NC065!F54+[5]NC066!F54+[5]NC067!F54+[5]DC6!F54+[5]NC071!F54+[5]NC072!F54+[5]NC073!F54+[5]NC074!F54+[5]NC075!F54+[5]NC076!F54+[5]NC077!F54+[5]NC078!F54+[5]DC7!F54+[5]NC082!F54+[5]NC084!F54+[5]NC085!F54+[5]NC086!F54+[5]NC087!F54+[5]DC8!F54+[5]NC091!F54+[5]NC092!F54+[5]NC093!F54+[5]NC094!F54+[5]DC9!F54</f>
        <v>1942000</v>
      </c>
      <c r="G54" s="28">
        <f>[5]NC451!G54+[5]NC452!G54+[5]NC453!G54+[5]DC45!G54+[5]NC061!G54+[5]NC062!G54+[5]NC064!G54+[5]NC065!G54+[5]NC066!G54+[5]NC067!G54+[5]DC6!G54+[5]NC071!G54+[5]NC072!G54+[5]NC073!G54+[5]NC074!G54+[5]NC075!G54+[5]NC076!G54+[5]NC077!G54+[5]NC078!G54+[5]DC7!G54+[5]NC082!G54+[5]NC084!G54+[5]NC085!G54+[5]NC086!G54+[5]NC087!G54+[5]DC8!G54+[5]NC091!G54+[5]NC092!G54+[5]NC093!G54+[5]NC094!G54+[5]DC9!G54</f>
        <v>1231000</v>
      </c>
      <c r="H54" s="29">
        <f>[5]NC451!H54+[5]NC452!H54+[5]NC453!H54+[5]DC45!H54+[5]NC061!H54+[5]NC062!H54+[5]NC064!H54+[5]NC065!H54+[5]NC066!H54+[5]NC067!H54+[5]DC6!H54+[5]NC071!H54+[5]NC072!H54+[5]NC073!H54+[5]NC074!H54+[5]NC075!H54+[5]NC076!H54+[5]NC077!H54+[5]NC078!H54+[5]DC7!H54+[5]NC082!H54+[5]NC084!H54+[5]NC085!H54+[5]NC086!H54+[5]NC087!H54+[5]DC8!H54+[5]NC091!H54+[5]NC092!H54+[5]NC093!H54+[5]NC094!H54+[5]DC9!H54</f>
        <v>1299000</v>
      </c>
    </row>
    <row r="55" spans="1:8" x14ac:dyDescent="0.2">
      <c r="A55" s="43"/>
      <c r="B55" s="43"/>
      <c r="C55" s="43"/>
      <c r="D55" s="43"/>
      <c r="E55" s="26"/>
      <c r="F55" s="30"/>
      <c r="G55" s="11"/>
      <c r="H55" s="31"/>
    </row>
    <row r="56" spans="1:8" x14ac:dyDescent="0.2">
      <c r="A56" s="43"/>
      <c r="B56" s="43"/>
      <c r="C56" s="43"/>
      <c r="D56" s="43"/>
      <c r="E56" s="26"/>
      <c r="F56" s="30"/>
      <c r="G56" s="11"/>
      <c r="H56" s="31"/>
    </row>
    <row r="57" spans="1:8" x14ac:dyDescent="0.2">
      <c r="A57" s="43"/>
      <c r="B57" s="43"/>
      <c r="C57" s="43"/>
      <c r="D57" s="43"/>
      <c r="E57" s="26"/>
      <c r="F57" s="32"/>
      <c r="G57" s="33"/>
      <c r="H57" s="34"/>
    </row>
    <row r="58" spans="1:8" x14ac:dyDescent="0.2">
      <c r="A58" s="43"/>
      <c r="B58" s="43"/>
      <c r="C58" s="43"/>
      <c r="D58" s="43"/>
      <c r="E58" s="35"/>
      <c r="F58" s="36"/>
      <c r="G58" s="36"/>
      <c r="H58" s="36"/>
    </row>
    <row r="59" spans="1:8" hidden="1" x14ac:dyDescent="0.2">
      <c r="A59" s="43"/>
      <c r="B59" s="43"/>
      <c r="C59" s="43"/>
      <c r="D59" s="43"/>
      <c r="E59" s="22"/>
      <c r="F59" s="8">
        <f>SUM(F60:F63)</f>
        <v>0</v>
      </c>
      <c r="G59" s="8">
        <f>SUM(G60:G63)</f>
        <v>0</v>
      </c>
      <c r="H59" s="8">
        <f>SUM(H60:H63)</f>
        <v>0</v>
      </c>
    </row>
    <row r="60" spans="1:8" hidden="1" x14ac:dyDescent="0.2">
      <c r="A60" s="43"/>
      <c r="B60" s="43"/>
      <c r="C60" s="43"/>
      <c r="D60" s="43"/>
      <c r="E60" s="26"/>
      <c r="F60" s="27"/>
      <c r="G60" s="28"/>
      <c r="H60" s="29"/>
    </row>
    <row r="61" spans="1:8" hidden="1" x14ac:dyDescent="0.2">
      <c r="A61" s="43"/>
      <c r="B61" s="43"/>
      <c r="C61" s="43"/>
      <c r="D61" s="43"/>
      <c r="E61" s="26"/>
      <c r="F61" s="30"/>
      <c r="G61" s="11"/>
      <c r="H61" s="31"/>
    </row>
    <row r="62" spans="1:8" hidden="1" x14ac:dyDescent="0.2">
      <c r="A62" s="43"/>
      <c r="B62" s="43"/>
      <c r="C62" s="43"/>
      <c r="D62" s="43"/>
      <c r="E62" s="26"/>
      <c r="F62" s="30"/>
      <c r="G62" s="11"/>
      <c r="H62" s="31"/>
    </row>
    <row r="63" spans="1:8" hidden="1" x14ac:dyDescent="0.2">
      <c r="A63" s="43"/>
      <c r="B63" s="43"/>
      <c r="C63" s="43"/>
      <c r="D63" s="43"/>
      <c r="E63" s="26"/>
      <c r="F63" s="32"/>
      <c r="G63" s="33"/>
      <c r="H63" s="34"/>
    </row>
    <row r="64" spans="1:8" hidden="1" x14ac:dyDescent="0.2">
      <c r="A64" s="43"/>
      <c r="B64" s="43"/>
      <c r="C64" s="43"/>
      <c r="D64" s="43"/>
      <c r="E64" s="35"/>
      <c r="F64" s="36"/>
      <c r="G64" s="36"/>
      <c r="H64" s="36"/>
    </row>
    <row r="65" spans="1:8" hidden="1" x14ac:dyDescent="0.2">
      <c r="A65" s="43"/>
      <c r="B65" s="43"/>
      <c r="C65" s="43"/>
      <c r="D65" s="43"/>
      <c r="E65" s="22"/>
      <c r="F65" s="8">
        <f>SUM(F66:F69)</f>
        <v>0</v>
      </c>
      <c r="G65" s="8">
        <f>SUM(G66:G69)</f>
        <v>0</v>
      </c>
      <c r="H65" s="8">
        <f>SUM(H66:H69)</f>
        <v>0</v>
      </c>
    </row>
    <row r="66" spans="1:8" hidden="1" x14ac:dyDescent="0.2">
      <c r="A66" s="43"/>
      <c r="B66" s="43"/>
      <c r="C66" s="43"/>
      <c r="D66" s="43"/>
      <c r="E66" s="26"/>
      <c r="F66" s="27"/>
      <c r="G66" s="28"/>
      <c r="H66" s="29"/>
    </row>
    <row r="67" spans="1:8" hidden="1" x14ac:dyDescent="0.2">
      <c r="A67" s="43"/>
      <c r="B67" s="43"/>
      <c r="C67" s="43"/>
      <c r="D67" s="43"/>
      <c r="E67" s="26"/>
      <c r="F67" s="30"/>
      <c r="G67" s="11"/>
      <c r="H67" s="31"/>
    </row>
    <row r="68" spans="1:8" hidden="1" x14ac:dyDescent="0.2">
      <c r="A68" s="43"/>
      <c r="B68" s="43"/>
      <c r="C68" s="43"/>
      <c r="D68" s="43"/>
      <c r="E68" s="26"/>
      <c r="F68" s="30"/>
      <c r="G68" s="11"/>
      <c r="H68" s="31"/>
    </row>
    <row r="69" spans="1:8" hidden="1" x14ac:dyDescent="0.2">
      <c r="A69" s="43"/>
      <c r="B69" s="43"/>
      <c r="C69" s="43"/>
      <c r="D69" s="43"/>
      <c r="E69" s="26"/>
      <c r="F69" s="32"/>
      <c r="G69" s="33"/>
      <c r="H69" s="34"/>
    </row>
    <row r="70" spans="1:8" hidden="1" x14ac:dyDescent="0.2">
      <c r="A70" s="43"/>
      <c r="B70" s="43"/>
      <c r="C70" s="43"/>
      <c r="D70" s="43"/>
      <c r="E70" s="35"/>
      <c r="F70" s="36"/>
      <c r="G70" s="36"/>
      <c r="H70" s="36"/>
    </row>
    <row r="71" spans="1:8" hidden="1" x14ac:dyDescent="0.2">
      <c r="A71" s="43"/>
      <c r="B71" s="43"/>
      <c r="C71" s="43"/>
      <c r="D71" s="43"/>
      <c r="E71" s="22"/>
      <c r="F71" s="8">
        <f>SUM(F72:F75)</f>
        <v>0</v>
      </c>
      <c r="G71" s="8">
        <f>SUM(G72:G75)</f>
        <v>0</v>
      </c>
      <c r="H71" s="8">
        <f>SUM(H72:H75)</f>
        <v>0</v>
      </c>
    </row>
    <row r="72" spans="1:8" hidden="1" x14ac:dyDescent="0.2">
      <c r="A72" s="43"/>
      <c r="B72" s="43"/>
      <c r="C72" s="43"/>
      <c r="D72" s="43"/>
      <c r="E72" s="26"/>
      <c r="F72" s="27"/>
      <c r="G72" s="28"/>
      <c r="H72" s="29"/>
    </row>
    <row r="73" spans="1:8" hidden="1" x14ac:dyDescent="0.2">
      <c r="A73" s="43"/>
      <c r="B73" s="43"/>
      <c r="C73" s="43"/>
      <c r="D73" s="43"/>
      <c r="E73" s="26"/>
      <c r="F73" s="30"/>
      <c r="G73" s="11"/>
      <c r="H73" s="31"/>
    </row>
    <row r="74" spans="1:8" hidden="1" x14ac:dyDescent="0.2">
      <c r="A74" s="43"/>
      <c r="B74" s="43"/>
      <c r="C74" s="43"/>
      <c r="D74" s="43"/>
      <c r="E74" s="26"/>
      <c r="F74" s="30"/>
      <c r="G74" s="11"/>
      <c r="H74" s="31"/>
    </row>
    <row r="75" spans="1:8" hidden="1" x14ac:dyDescent="0.2">
      <c r="A75" s="43"/>
      <c r="B75" s="43"/>
      <c r="C75" s="43"/>
      <c r="D75" s="43"/>
      <c r="E75" s="26"/>
      <c r="F75" s="32"/>
      <c r="G75" s="33"/>
      <c r="H75" s="34"/>
    </row>
    <row r="76" spans="1:8" hidden="1" x14ac:dyDescent="0.2">
      <c r="A76" s="43"/>
      <c r="B76" s="43"/>
      <c r="C76" s="43"/>
      <c r="D76" s="43"/>
      <c r="E76" s="35"/>
      <c r="F76" s="36"/>
      <c r="G76" s="36"/>
      <c r="H76" s="36"/>
    </row>
    <row r="77" spans="1:8" hidden="1" x14ac:dyDescent="0.2">
      <c r="A77" s="43"/>
      <c r="B77" s="43"/>
      <c r="C77" s="43"/>
      <c r="D77" s="43"/>
      <c r="E77" s="22"/>
      <c r="F77" s="8">
        <f>SUM(F78:F81)</f>
        <v>0</v>
      </c>
      <c r="G77" s="8">
        <f>SUM(G78:G81)</f>
        <v>0</v>
      </c>
      <c r="H77" s="8">
        <f>SUM(H78:H81)</f>
        <v>0</v>
      </c>
    </row>
    <row r="78" spans="1:8" hidden="1" x14ac:dyDescent="0.2">
      <c r="A78" s="43"/>
      <c r="B78" s="43"/>
      <c r="C78" s="43"/>
      <c r="D78" s="43"/>
      <c r="E78" s="26"/>
      <c r="F78" s="27"/>
      <c r="G78" s="28"/>
      <c r="H78" s="29"/>
    </row>
    <row r="79" spans="1:8" hidden="1" x14ac:dyDescent="0.2">
      <c r="A79" s="43"/>
      <c r="B79" s="43"/>
      <c r="C79" s="43"/>
      <c r="D79" s="43"/>
      <c r="E79" s="26"/>
      <c r="F79" s="30"/>
      <c r="G79" s="11"/>
      <c r="H79" s="31"/>
    </row>
    <row r="80" spans="1:8" hidden="1" x14ac:dyDescent="0.2">
      <c r="A80" s="43"/>
      <c r="B80" s="43"/>
      <c r="C80" s="43"/>
      <c r="D80" s="43"/>
      <c r="E80" s="26"/>
      <c r="F80" s="30"/>
      <c r="G80" s="11"/>
      <c r="H80" s="31"/>
    </row>
    <row r="81" spans="1:8" hidden="1" x14ac:dyDescent="0.2">
      <c r="A81" s="43"/>
      <c r="B81" s="43"/>
      <c r="C81" s="43"/>
      <c r="D81" s="43"/>
      <c r="E81" s="26"/>
      <c r="F81" s="32"/>
      <c r="G81" s="33"/>
      <c r="H81" s="34"/>
    </row>
    <row r="82" spans="1:8" hidden="1" x14ac:dyDescent="0.2">
      <c r="A82" s="43"/>
      <c r="B82" s="43"/>
      <c r="C82" s="43"/>
      <c r="D82" s="43"/>
      <c r="E82" s="35"/>
      <c r="F82" s="36"/>
      <c r="G82" s="36"/>
      <c r="H82" s="36"/>
    </row>
    <row r="83" spans="1:8" hidden="1" x14ac:dyDescent="0.2">
      <c r="A83" s="43"/>
      <c r="B83" s="43"/>
      <c r="C83" s="43"/>
      <c r="D83" s="43"/>
      <c r="E83" s="22"/>
      <c r="F83" s="8">
        <f>SUM(F84:F87)</f>
        <v>0</v>
      </c>
      <c r="G83" s="8">
        <f>SUM(G84:G87)</f>
        <v>0</v>
      </c>
      <c r="H83" s="8">
        <f>SUM(H84:H87)</f>
        <v>0</v>
      </c>
    </row>
    <row r="84" spans="1:8" hidden="1" x14ac:dyDescent="0.2">
      <c r="A84" s="43"/>
      <c r="B84" s="43"/>
      <c r="C84" s="43"/>
      <c r="D84" s="43"/>
      <c r="E84" s="26"/>
      <c r="F84" s="27"/>
      <c r="G84" s="28"/>
      <c r="H84" s="29"/>
    </row>
    <row r="85" spans="1:8" hidden="1" x14ac:dyDescent="0.2">
      <c r="A85" s="43"/>
      <c r="B85" s="43"/>
      <c r="C85" s="43"/>
      <c r="D85" s="43"/>
      <c r="E85" s="26"/>
      <c r="F85" s="30"/>
      <c r="G85" s="11"/>
      <c r="H85" s="31"/>
    </row>
    <row r="86" spans="1:8" hidden="1" x14ac:dyDescent="0.2">
      <c r="A86" s="43"/>
      <c r="B86" s="43"/>
      <c r="C86" s="43"/>
      <c r="D86" s="43"/>
      <c r="E86" s="26"/>
      <c r="F86" s="30"/>
      <c r="G86" s="11"/>
      <c r="H86" s="31"/>
    </row>
    <row r="87" spans="1:8" hidden="1" x14ac:dyDescent="0.2">
      <c r="A87" s="43"/>
      <c r="B87" s="43"/>
      <c r="C87" s="43"/>
      <c r="D87" s="43"/>
      <c r="E87" s="26"/>
      <c r="F87" s="32"/>
      <c r="G87" s="33"/>
      <c r="H87" s="34"/>
    </row>
    <row r="88" spans="1:8" hidden="1" x14ac:dyDescent="0.2">
      <c r="A88" s="43"/>
      <c r="B88" s="43"/>
      <c r="C88" s="43"/>
      <c r="D88" s="43"/>
      <c r="E88" s="35"/>
      <c r="F88" s="36"/>
      <c r="G88" s="36"/>
      <c r="H88" s="36"/>
    </row>
    <row r="89" spans="1:8" hidden="1" x14ac:dyDescent="0.2">
      <c r="A89" s="43"/>
      <c r="B89" s="43"/>
      <c r="C89" s="43"/>
      <c r="D89" s="43"/>
      <c r="E89" s="22"/>
      <c r="F89" s="8">
        <f>SUM(F90:F93)</f>
        <v>0</v>
      </c>
      <c r="G89" s="8">
        <f>SUM(G90:G93)</f>
        <v>0</v>
      </c>
      <c r="H89" s="8">
        <f>SUM(H90:H93)</f>
        <v>0</v>
      </c>
    </row>
    <row r="90" spans="1:8" hidden="1" x14ac:dyDescent="0.2">
      <c r="A90" s="43"/>
      <c r="B90" s="43"/>
      <c r="C90" s="43"/>
      <c r="D90" s="43"/>
      <c r="E90" s="26"/>
      <c r="F90" s="27"/>
      <c r="G90" s="28"/>
      <c r="H90" s="29"/>
    </row>
    <row r="91" spans="1:8" hidden="1" x14ac:dyDescent="0.2">
      <c r="A91" s="43"/>
      <c r="B91" s="43"/>
      <c r="C91" s="43"/>
      <c r="D91" s="43"/>
      <c r="E91" s="26"/>
      <c r="F91" s="30"/>
      <c r="G91" s="11"/>
      <c r="H91" s="31"/>
    </row>
    <row r="92" spans="1:8" hidden="1" x14ac:dyDescent="0.2">
      <c r="A92" s="43"/>
      <c r="B92" s="43"/>
      <c r="C92" s="43"/>
      <c r="D92" s="43"/>
      <c r="E92" s="26"/>
      <c r="F92" s="30"/>
      <c r="G92" s="11"/>
      <c r="H92" s="31"/>
    </row>
    <row r="93" spans="1:8" hidden="1" x14ac:dyDescent="0.2">
      <c r="A93" s="43"/>
      <c r="B93" s="43"/>
      <c r="C93" s="43"/>
      <c r="D93" s="43"/>
      <c r="E93" s="26"/>
      <c r="F93" s="32"/>
      <c r="G93" s="33"/>
      <c r="H93" s="34"/>
    </row>
    <row r="94" spans="1:8" hidden="1" x14ac:dyDescent="0.2">
      <c r="A94" s="43"/>
      <c r="B94" s="43"/>
      <c r="C94" s="43"/>
      <c r="D94" s="43"/>
      <c r="E94" s="35"/>
      <c r="F94" s="36"/>
      <c r="G94" s="36"/>
      <c r="H94" s="36"/>
    </row>
    <row r="95" spans="1:8" hidden="1" x14ac:dyDescent="0.2">
      <c r="A95" s="43"/>
      <c r="B95" s="43"/>
      <c r="C95" s="43"/>
      <c r="D95" s="43"/>
      <c r="E95" s="22"/>
      <c r="F95" s="8">
        <f>SUM(F96:F99)</f>
        <v>0</v>
      </c>
      <c r="G95" s="8">
        <f>SUM(G96:G99)</f>
        <v>0</v>
      </c>
      <c r="H95" s="8">
        <f>SUM(H96:H99)</f>
        <v>0</v>
      </c>
    </row>
    <row r="96" spans="1:8" hidden="1" x14ac:dyDescent="0.2">
      <c r="A96" s="43"/>
      <c r="B96" s="43"/>
      <c r="C96" s="43"/>
      <c r="D96" s="43"/>
      <c r="E96" s="26"/>
      <c r="F96" s="27"/>
      <c r="G96" s="28"/>
      <c r="H96" s="29"/>
    </row>
    <row r="97" spans="1:8" hidden="1" x14ac:dyDescent="0.2">
      <c r="A97" s="43"/>
      <c r="B97" s="43"/>
      <c r="C97" s="43"/>
      <c r="D97" s="43"/>
      <c r="E97" s="26"/>
      <c r="F97" s="30"/>
      <c r="G97" s="11"/>
      <c r="H97" s="31"/>
    </row>
    <row r="98" spans="1:8" hidden="1" x14ac:dyDescent="0.2">
      <c r="A98" s="43"/>
      <c r="B98" s="43"/>
      <c r="C98" s="43"/>
      <c r="D98" s="43"/>
      <c r="E98" s="26"/>
      <c r="F98" s="30"/>
      <c r="G98" s="11"/>
      <c r="H98" s="31"/>
    </row>
    <row r="99" spans="1:8" hidden="1" x14ac:dyDescent="0.2">
      <c r="A99" s="43"/>
      <c r="B99" s="43"/>
      <c r="C99" s="43"/>
      <c r="D99" s="43"/>
      <c r="E99" s="26"/>
      <c r="F99" s="32"/>
      <c r="G99" s="33"/>
      <c r="H99" s="34"/>
    </row>
    <row r="100" spans="1:8" hidden="1" x14ac:dyDescent="0.2">
      <c r="A100" s="43"/>
      <c r="B100" s="43"/>
      <c r="C100" s="43"/>
      <c r="D100" s="43"/>
      <c r="E100" s="35"/>
      <c r="F100" s="36"/>
      <c r="G100" s="36"/>
      <c r="H100" s="36"/>
    </row>
    <row r="101" spans="1:8" hidden="1" x14ac:dyDescent="0.2">
      <c r="E101" s="22"/>
      <c r="F101" s="8">
        <f>SUM(F102:F105)</f>
        <v>0</v>
      </c>
      <c r="G101" s="8">
        <f>SUM(G102:G105)</f>
        <v>0</v>
      </c>
      <c r="H101" s="8">
        <f>SUM(H102:H105)</f>
        <v>0</v>
      </c>
    </row>
    <row r="102" spans="1:8" hidden="1" x14ac:dyDescent="0.2">
      <c r="E102" s="26"/>
      <c r="F102" s="27"/>
      <c r="G102" s="28"/>
      <c r="H102" s="29"/>
    </row>
    <row r="103" spans="1:8" hidden="1" x14ac:dyDescent="0.2">
      <c r="E103" s="26"/>
      <c r="F103" s="30"/>
      <c r="G103" s="11"/>
      <c r="H103" s="31"/>
    </row>
    <row r="104" spans="1:8" hidden="1" x14ac:dyDescent="0.2">
      <c r="E104" s="26"/>
      <c r="F104" s="30"/>
      <c r="G104" s="11"/>
      <c r="H104" s="31"/>
    </row>
    <row r="105" spans="1:8" hidden="1" x14ac:dyDescent="0.2">
      <c r="E105" s="26"/>
      <c r="F105" s="32"/>
      <c r="G105" s="33"/>
      <c r="H105" s="34"/>
    </row>
    <row r="106" spans="1:8" hidden="1" x14ac:dyDescent="0.2">
      <c r="E106" s="35"/>
      <c r="F106" s="36"/>
      <c r="G106" s="36"/>
      <c r="H106" s="36"/>
    </row>
    <row r="107" spans="1:8" hidden="1" x14ac:dyDescent="0.2">
      <c r="E107" s="22"/>
      <c r="F107" s="8">
        <f>SUM(F108:F111)</f>
        <v>0</v>
      </c>
      <c r="G107" s="8">
        <f>SUM(G108:G111)</f>
        <v>0</v>
      </c>
      <c r="H107" s="8">
        <f>SUM(H108:H111)</f>
        <v>0</v>
      </c>
    </row>
    <row r="108" spans="1:8" hidden="1" x14ac:dyDescent="0.2">
      <c r="E108" s="26"/>
      <c r="F108" s="27"/>
      <c r="G108" s="28"/>
      <c r="H108" s="29"/>
    </row>
    <row r="109" spans="1:8" hidden="1" x14ac:dyDescent="0.2">
      <c r="E109" s="26"/>
      <c r="F109" s="30"/>
      <c r="G109" s="11"/>
      <c r="H109" s="31"/>
    </row>
    <row r="110" spans="1:8" hidden="1" x14ac:dyDescent="0.2">
      <c r="E110" s="26"/>
      <c r="F110" s="30"/>
      <c r="G110" s="11"/>
      <c r="H110" s="31"/>
    </row>
    <row r="111" spans="1:8" hidden="1" x14ac:dyDescent="0.2">
      <c r="E111" s="26"/>
      <c r="F111" s="32"/>
      <c r="G111" s="33"/>
      <c r="H111" s="34"/>
    </row>
    <row r="112" spans="1:8" hidden="1" x14ac:dyDescent="0.2">
      <c r="E112" s="35"/>
      <c r="F112" s="36"/>
      <c r="G112" s="36"/>
      <c r="H112" s="36"/>
    </row>
    <row r="113" spans="5:8" hidden="1" x14ac:dyDescent="0.2">
      <c r="E113" s="22"/>
      <c r="F113" s="8">
        <f>SUM(F114:F117)</f>
        <v>0</v>
      </c>
      <c r="G113" s="8">
        <f>SUM(G114:G117)</f>
        <v>0</v>
      </c>
      <c r="H113" s="8">
        <f>SUM(H114:H117)</f>
        <v>0</v>
      </c>
    </row>
    <row r="114" spans="5:8" hidden="1" x14ac:dyDescent="0.2">
      <c r="E114" s="26"/>
      <c r="F114" s="27"/>
      <c r="G114" s="28"/>
      <c r="H114" s="29"/>
    </row>
    <row r="115" spans="5:8" hidden="1" x14ac:dyDescent="0.2">
      <c r="E115" s="26"/>
      <c r="F115" s="30"/>
      <c r="G115" s="11"/>
      <c r="H115" s="31"/>
    </row>
    <row r="116" spans="5:8" hidden="1" x14ac:dyDescent="0.2">
      <c r="E116" s="26"/>
      <c r="F116" s="30"/>
      <c r="G116" s="11"/>
      <c r="H116" s="31"/>
    </row>
    <row r="117" spans="5:8" hidden="1" x14ac:dyDescent="0.2">
      <c r="E117" s="26"/>
      <c r="F117" s="32"/>
      <c r="G117" s="33"/>
      <c r="H117" s="34"/>
    </row>
    <row r="118" spans="5:8" x14ac:dyDescent="0.2">
      <c r="E118" s="35"/>
      <c r="F118" s="36"/>
      <c r="G118" s="36"/>
      <c r="H118" s="36"/>
    </row>
    <row r="119" spans="5:8" x14ac:dyDescent="0.2">
      <c r="E119" s="59" t="s">
        <v>44</v>
      </c>
      <c r="F119" s="54">
        <f>SUM(F45)</f>
        <v>35403000</v>
      </c>
      <c r="G119" s="54">
        <f>SUM(G45)</f>
        <v>39345000</v>
      </c>
      <c r="H119" s="54">
        <f>SUM(H45)</f>
        <v>38760000</v>
      </c>
    </row>
    <row r="120" spans="5:8" x14ac:dyDescent="0.2">
      <c r="F120" s="58"/>
      <c r="G120" s="58"/>
      <c r="H120" s="58"/>
    </row>
    <row r="121" spans="5:8" x14ac:dyDescent="0.2">
      <c r="F121" s="58"/>
      <c r="G121" s="58"/>
      <c r="H121" s="58"/>
    </row>
    <row r="122" spans="5:8" x14ac:dyDescent="0.2">
      <c r="F122" s="58"/>
      <c r="G122" s="58"/>
      <c r="H122" s="58"/>
    </row>
    <row r="123" spans="5:8" x14ac:dyDescent="0.2">
      <c r="F123" s="58"/>
      <c r="G123" s="58"/>
      <c r="H123" s="58"/>
    </row>
    <row r="124" spans="5:8" x14ac:dyDescent="0.2">
      <c r="F124" s="58"/>
      <c r="G124" s="58"/>
      <c r="H124" s="58"/>
    </row>
    <row r="125" spans="5:8" x14ac:dyDescent="0.2">
      <c r="F125" s="58"/>
      <c r="G125" s="58"/>
      <c r="H125" s="58"/>
    </row>
    <row r="126" spans="5:8" x14ac:dyDescent="0.2">
      <c r="F126" s="58"/>
      <c r="G126" s="58"/>
      <c r="H126" s="58"/>
    </row>
    <row r="127" spans="5:8" x14ac:dyDescent="0.2">
      <c r="F127" s="58"/>
      <c r="G127" s="58"/>
      <c r="H127" s="58"/>
    </row>
    <row r="128" spans="5:8" x14ac:dyDescent="0.2">
      <c r="F128" s="58"/>
      <c r="G128" s="58"/>
      <c r="H128" s="58"/>
    </row>
    <row r="129" spans="6:8" x14ac:dyDescent="0.2">
      <c r="F129" s="58"/>
      <c r="G129" s="58"/>
      <c r="H129" s="58"/>
    </row>
    <row r="130" spans="6:8" x14ac:dyDescent="0.2">
      <c r="F130" s="58"/>
      <c r="G130" s="58"/>
      <c r="H130" s="58"/>
    </row>
    <row r="131" spans="6:8" x14ac:dyDescent="0.2">
      <c r="F131" s="58"/>
      <c r="G131" s="58"/>
      <c r="H131" s="58"/>
    </row>
    <row r="132" spans="6:8" x14ac:dyDescent="0.2">
      <c r="F132" s="58"/>
      <c r="G132" s="58"/>
      <c r="H132" s="58"/>
    </row>
    <row r="133" spans="6:8" x14ac:dyDescent="0.2">
      <c r="F133" s="58"/>
      <c r="G133" s="58"/>
      <c r="H133" s="58"/>
    </row>
    <row r="134" spans="6:8" x14ac:dyDescent="0.2">
      <c r="F134" s="58"/>
      <c r="G134" s="58"/>
      <c r="H134" s="58"/>
    </row>
    <row r="135" spans="6:8" x14ac:dyDescent="0.2">
      <c r="F135" s="58"/>
      <c r="G135" s="58"/>
      <c r="H135" s="58"/>
    </row>
    <row r="136" spans="6:8" x14ac:dyDescent="0.2">
      <c r="F136" s="58"/>
      <c r="G136" s="58"/>
      <c r="H136" s="58"/>
    </row>
    <row r="137" spans="6:8" x14ac:dyDescent="0.2">
      <c r="F137" s="58"/>
      <c r="G137" s="58"/>
      <c r="H137" s="58"/>
    </row>
    <row r="138" spans="6:8" x14ac:dyDescent="0.2">
      <c r="F138" s="58"/>
      <c r="G138" s="58"/>
      <c r="H138" s="58"/>
    </row>
    <row r="139" spans="6:8" x14ac:dyDescent="0.2">
      <c r="F139" s="58"/>
      <c r="G139" s="58"/>
      <c r="H139" s="58"/>
    </row>
    <row r="140" spans="6:8" x14ac:dyDescent="0.2">
      <c r="F140" s="58"/>
      <c r="G140" s="58"/>
      <c r="H140" s="58"/>
    </row>
    <row r="141" spans="6:8" x14ac:dyDescent="0.2">
      <c r="F141" s="58"/>
      <c r="G141" s="58"/>
      <c r="H141" s="58"/>
    </row>
    <row r="142" spans="6:8" x14ac:dyDescent="0.2">
      <c r="F142" s="58"/>
      <c r="G142" s="58"/>
      <c r="H142" s="58"/>
    </row>
    <row r="143" spans="6:8" x14ac:dyDescent="0.2">
      <c r="F143" s="58"/>
      <c r="G143" s="58"/>
      <c r="H143" s="58"/>
    </row>
    <row r="144" spans="6:8" x14ac:dyDescent="0.2">
      <c r="F144" s="58"/>
      <c r="G144" s="58"/>
      <c r="H144" s="58"/>
    </row>
    <row r="145" spans="6:8" x14ac:dyDescent="0.2">
      <c r="F145" s="58"/>
      <c r="G145" s="58"/>
      <c r="H145" s="58"/>
    </row>
    <row r="146" spans="6:8" x14ac:dyDescent="0.2">
      <c r="F146" s="58"/>
      <c r="G146" s="58"/>
      <c r="H146" s="58"/>
    </row>
    <row r="147" spans="6:8" x14ac:dyDescent="0.2">
      <c r="F147" s="58"/>
      <c r="G147" s="58"/>
      <c r="H147" s="58"/>
    </row>
    <row r="148" spans="6:8" x14ac:dyDescent="0.2">
      <c r="F148" s="58"/>
      <c r="G148" s="58"/>
      <c r="H148" s="58"/>
    </row>
    <row r="149" spans="6:8" x14ac:dyDescent="0.2">
      <c r="F149" s="58"/>
      <c r="G149" s="58"/>
      <c r="H149" s="58"/>
    </row>
    <row r="150" spans="6:8" x14ac:dyDescent="0.2">
      <c r="F150" s="58"/>
      <c r="G150" s="58"/>
      <c r="H150" s="58"/>
    </row>
    <row r="151" spans="6:8" x14ac:dyDescent="0.2">
      <c r="F151" s="58"/>
      <c r="G151" s="58"/>
      <c r="H151" s="58"/>
    </row>
    <row r="152" spans="6:8" x14ac:dyDescent="0.2">
      <c r="F152" s="58"/>
      <c r="G152" s="58"/>
      <c r="H152" s="58"/>
    </row>
    <row r="153" spans="6:8" x14ac:dyDescent="0.2">
      <c r="F153" s="58"/>
      <c r="G153" s="58"/>
      <c r="H153" s="58"/>
    </row>
    <row r="154" spans="6:8" x14ac:dyDescent="0.2">
      <c r="F154" s="58"/>
      <c r="G154" s="58"/>
      <c r="H154" s="58"/>
    </row>
    <row r="155" spans="6:8" x14ac:dyDescent="0.2">
      <c r="F155" s="58"/>
      <c r="G155" s="58"/>
      <c r="H155" s="58"/>
    </row>
    <row r="156" spans="6:8" x14ac:dyDescent="0.2">
      <c r="F156" s="58"/>
      <c r="G156" s="58"/>
      <c r="H156" s="58"/>
    </row>
    <row r="157" spans="6:8" x14ac:dyDescent="0.2">
      <c r="F157" s="58"/>
      <c r="G157" s="58"/>
      <c r="H157" s="58"/>
    </row>
    <row r="158" spans="6:8" x14ac:dyDescent="0.2">
      <c r="F158" s="58"/>
      <c r="G158" s="58"/>
      <c r="H158" s="58"/>
    </row>
    <row r="159" spans="6:8" x14ac:dyDescent="0.2">
      <c r="F159" s="58"/>
      <c r="G159" s="58"/>
      <c r="H159" s="58"/>
    </row>
    <row r="160" spans="6:8" x14ac:dyDescent="0.2">
      <c r="F160" s="58"/>
      <c r="G160" s="58"/>
      <c r="H160" s="58"/>
    </row>
    <row r="161" spans="6:8" x14ac:dyDescent="0.2">
      <c r="F161" s="58"/>
      <c r="G161" s="58"/>
      <c r="H161" s="58"/>
    </row>
    <row r="162" spans="6:8" x14ac:dyDescent="0.2">
      <c r="F162" s="58"/>
      <c r="G162" s="58"/>
      <c r="H162" s="58"/>
    </row>
    <row r="163" spans="6:8" x14ac:dyDescent="0.2">
      <c r="F163" s="58"/>
      <c r="G163" s="58"/>
      <c r="H163" s="58"/>
    </row>
    <row r="164" spans="6:8" x14ac:dyDescent="0.2">
      <c r="F164" s="58"/>
      <c r="G164" s="58"/>
      <c r="H164" s="58"/>
    </row>
    <row r="165" spans="6:8" x14ac:dyDescent="0.2">
      <c r="F165" s="58"/>
      <c r="G165" s="58"/>
      <c r="H165" s="58"/>
    </row>
    <row r="166" spans="6:8" x14ac:dyDescent="0.2">
      <c r="F166" s="58"/>
      <c r="G166" s="58"/>
      <c r="H166" s="58"/>
    </row>
    <row r="167" spans="6:8" x14ac:dyDescent="0.2">
      <c r="F167" s="58"/>
      <c r="G167" s="58"/>
      <c r="H167" s="58"/>
    </row>
    <row r="168" spans="6:8" x14ac:dyDescent="0.2">
      <c r="F168" s="58"/>
      <c r="G168" s="58"/>
      <c r="H168" s="58"/>
    </row>
    <row r="169" spans="6:8" x14ac:dyDescent="0.2">
      <c r="F169" s="58"/>
      <c r="G169" s="58"/>
      <c r="H169" s="58"/>
    </row>
    <row r="170" spans="6:8" x14ac:dyDescent="0.2">
      <c r="F170" s="58"/>
      <c r="G170" s="58"/>
      <c r="H170" s="58"/>
    </row>
    <row r="171" spans="6:8" x14ac:dyDescent="0.2">
      <c r="F171" s="58"/>
      <c r="G171" s="58"/>
      <c r="H171" s="58"/>
    </row>
    <row r="172" spans="6:8" x14ac:dyDescent="0.2">
      <c r="F172" s="58"/>
      <c r="G172" s="58"/>
      <c r="H172" s="58"/>
    </row>
    <row r="173" spans="6:8" x14ac:dyDescent="0.2">
      <c r="F173" s="58"/>
      <c r="G173" s="58"/>
      <c r="H173" s="58"/>
    </row>
    <row r="174" spans="6:8" x14ac:dyDescent="0.2">
      <c r="F174" s="58"/>
      <c r="G174" s="58"/>
      <c r="H174" s="58"/>
    </row>
    <row r="175" spans="6:8" x14ac:dyDescent="0.2">
      <c r="F175" s="58"/>
      <c r="G175" s="58"/>
      <c r="H175" s="58"/>
    </row>
    <row r="176" spans="6:8" x14ac:dyDescent="0.2">
      <c r="F176" s="58"/>
      <c r="G176" s="58"/>
      <c r="H176" s="58"/>
    </row>
    <row r="177" spans="6:8" x14ac:dyDescent="0.2">
      <c r="F177" s="58"/>
      <c r="G177" s="58"/>
      <c r="H177" s="58"/>
    </row>
    <row r="178" spans="6:8" x14ac:dyDescent="0.2">
      <c r="F178" s="58"/>
      <c r="G178" s="58"/>
      <c r="H178" s="58"/>
    </row>
    <row r="179" spans="6:8" x14ac:dyDescent="0.2">
      <c r="F179" s="58"/>
      <c r="G179" s="58"/>
      <c r="H179" s="58"/>
    </row>
    <row r="180" spans="6:8" x14ac:dyDescent="0.2">
      <c r="F180" s="58"/>
      <c r="G180" s="58"/>
      <c r="H180" s="58"/>
    </row>
    <row r="181" spans="6:8" x14ac:dyDescent="0.2">
      <c r="F181" s="58"/>
      <c r="G181" s="58"/>
      <c r="H181" s="58"/>
    </row>
    <row r="182" spans="6:8" x14ac:dyDescent="0.2">
      <c r="F182" s="58"/>
      <c r="G182" s="58"/>
      <c r="H182" s="58"/>
    </row>
    <row r="183" spans="6:8" x14ac:dyDescent="0.2">
      <c r="F183" s="58"/>
      <c r="G183" s="58"/>
      <c r="H183" s="58"/>
    </row>
    <row r="184" spans="6:8" x14ac:dyDescent="0.2">
      <c r="F184" s="58"/>
      <c r="G184" s="58"/>
      <c r="H184" s="58"/>
    </row>
    <row r="185" spans="6:8" x14ac:dyDescent="0.2">
      <c r="F185" s="58"/>
      <c r="G185" s="58"/>
      <c r="H185" s="58"/>
    </row>
    <row r="186" spans="6:8" x14ac:dyDescent="0.2">
      <c r="F186" s="58"/>
      <c r="G186" s="58"/>
      <c r="H186" s="58"/>
    </row>
    <row r="187" spans="6:8" x14ac:dyDescent="0.2">
      <c r="F187" s="58"/>
      <c r="G187" s="58"/>
      <c r="H187" s="58"/>
    </row>
    <row r="188" spans="6:8" x14ac:dyDescent="0.2">
      <c r="F188" s="58"/>
      <c r="G188" s="58"/>
      <c r="H188" s="58"/>
    </row>
    <row r="189" spans="6:8" x14ac:dyDescent="0.2">
      <c r="F189" s="58"/>
      <c r="G189" s="58"/>
      <c r="H189" s="58"/>
    </row>
    <row r="190" spans="6:8" x14ac:dyDescent="0.2">
      <c r="F190" s="58"/>
      <c r="G190" s="58"/>
      <c r="H190" s="58"/>
    </row>
    <row r="191" spans="6:8" x14ac:dyDescent="0.2">
      <c r="F191" s="58"/>
      <c r="G191" s="58"/>
      <c r="H191" s="58"/>
    </row>
    <row r="192" spans="6:8" x14ac:dyDescent="0.2">
      <c r="F192" s="58"/>
      <c r="G192" s="58"/>
      <c r="H192" s="58"/>
    </row>
    <row r="193" spans="6:8" x14ac:dyDescent="0.2">
      <c r="F193" s="58"/>
      <c r="G193" s="58"/>
      <c r="H193" s="58"/>
    </row>
    <row r="194" spans="6:8" x14ac:dyDescent="0.2">
      <c r="F194" s="58"/>
      <c r="G194" s="58"/>
      <c r="H194" s="58"/>
    </row>
    <row r="195" spans="6:8" x14ac:dyDescent="0.2">
      <c r="F195" s="58"/>
      <c r="G195" s="58"/>
      <c r="H195" s="58"/>
    </row>
    <row r="196" spans="6:8" x14ac:dyDescent="0.2">
      <c r="F196" s="58"/>
      <c r="G196" s="58"/>
      <c r="H196" s="58"/>
    </row>
    <row r="197" spans="6:8" x14ac:dyDescent="0.2">
      <c r="F197" s="58"/>
      <c r="G197" s="58"/>
      <c r="H197" s="58"/>
    </row>
    <row r="198" spans="6:8" x14ac:dyDescent="0.2">
      <c r="F198" s="58"/>
      <c r="G198" s="58"/>
      <c r="H198" s="58"/>
    </row>
    <row r="199" spans="6:8" x14ac:dyDescent="0.2">
      <c r="F199" s="58"/>
      <c r="G199" s="58"/>
      <c r="H199" s="58"/>
    </row>
    <row r="200" spans="6:8" x14ac:dyDescent="0.2">
      <c r="F200" s="58"/>
      <c r="G200" s="58"/>
      <c r="H200" s="58"/>
    </row>
    <row r="201" spans="6:8" x14ac:dyDescent="0.2">
      <c r="F201" s="58"/>
      <c r="G201" s="58"/>
      <c r="H201" s="58"/>
    </row>
    <row r="202" spans="6:8" x14ac:dyDescent="0.2">
      <c r="F202" s="58"/>
      <c r="G202" s="58"/>
      <c r="H202" s="58"/>
    </row>
    <row r="203" spans="6:8" x14ac:dyDescent="0.2">
      <c r="F203" s="58"/>
      <c r="G203" s="58"/>
      <c r="H203" s="58"/>
    </row>
    <row r="204" spans="6:8" x14ac:dyDescent="0.2">
      <c r="F204" s="58"/>
      <c r="G204" s="58"/>
      <c r="H204" s="58"/>
    </row>
    <row r="205" spans="6:8" x14ac:dyDescent="0.2">
      <c r="F205" s="58"/>
      <c r="G205" s="58"/>
      <c r="H205" s="58"/>
    </row>
    <row r="206" spans="6:8" x14ac:dyDescent="0.2">
      <c r="F206" s="58"/>
      <c r="G206" s="58"/>
      <c r="H206" s="58"/>
    </row>
    <row r="207" spans="6:8" x14ac:dyDescent="0.2">
      <c r="F207" s="58"/>
      <c r="G207" s="58"/>
      <c r="H207" s="58"/>
    </row>
    <row r="208" spans="6:8" x14ac:dyDescent="0.2">
      <c r="F208" s="58"/>
      <c r="G208" s="58"/>
      <c r="H208" s="58"/>
    </row>
    <row r="209" spans="6:8" x14ac:dyDescent="0.2">
      <c r="F209" s="58"/>
      <c r="G209" s="58"/>
      <c r="H209" s="58"/>
    </row>
    <row r="210" spans="6:8" x14ac:dyDescent="0.2">
      <c r="F210" s="58"/>
      <c r="G210" s="58"/>
      <c r="H210" s="58"/>
    </row>
    <row r="211" spans="6:8" x14ac:dyDescent="0.2">
      <c r="F211" s="58"/>
      <c r="G211" s="58"/>
      <c r="H211" s="58"/>
    </row>
    <row r="212" spans="6:8" x14ac:dyDescent="0.2">
      <c r="F212" s="58"/>
      <c r="G212" s="58"/>
      <c r="H212" s="58"/>
    </row>
    <row r="213" spans="6:8" x14ac:dyDescent="0.2">
      <c r="F213" s="58"/>
      <c r="G213" s="58"/>
      <c r="H213" s="58"/>
    </row>
    <row r="214" spans="6:8" x14ac:dyDescent="0.2">
      <c r="F214" s="58"/>
      <c r="G214" s="58"/>
      <c r="H214" s="58"/>
    </row>
    <row r="215" spans="6:8" x14ac:dyDescent="0.2">
      <c r="F215" s="58"/>
      <c r="G215" s="58"/>
      <c r="H215" s="58"/>
    </row>
    <row r="216" spans="6:8" x14ac:dyDescent="0.2">
      <c r="F216" s="58"/>
      <c r="G216" s="58"/>
      <c r="H216" s="58"/>
    </row>
    <row r="217" spans="6:8" x14ac:dyDescent="0.2">
      <c r="F217" s="58"/>
      <c r="G217" s="58"/>
      <c r="H217" s="58"/>
    </row>
    <row r="218" spans="6:8" x14ac:dyDescent="0.2">
      <c r="F218" s="58"/>
      <c r="G218" s="58"/>
      <c r="H218" s="58"/>
    </row>
    <row r="219" spans="6:8" x14ac:dyDescent="0.2">
      <c r="F219" s="58"/>
      <c r="G219" s="58"/>
      <c r="H219" s="58"/>
    </row>
    <row r="220" spans="6:8" x14ac:dyDescent="0.2">
      <c r="F220" s="58"/>
      <c r="G220" s="58"/>
      <c r="H220" s="58"/>
    </row>
    <row r="221" spans="6:8" x14ac:dyDescent="0.2">
      <c r="F221" s="58"/>
      <c r="G221" s="58"/>
      <c r="H221" s="58"/>
    </row>
    <row r="222" spans="6:8" x14ac:dyDescent="0.2">
      <c r="F222" s="58"/>
      <c r="G222" s="58"/>
      <c r="H222" s="58"/>
    </row>
    <row r="223" spans="6:8" x14ac:dyDescent="0.2">
      <c r="F223" s="58"/>
      <c r="G223" s="58"/>
      <c r="H223" s="58"/>
    </row>
    <row r="224" spans="6:8" x14ac:dyDescent="0.2">
      <c r="F224" s="58"/>
      <c r="G224" s="58"/>
      <c r="H224" s="58"/>
    </row>
    <row r="225" spans="6:8" x14ac:dyDescent="0.2">
      <c r="F225" s="58"/>
      <c r="G225" s="58"/>
      <c r="H225" s="58"/>
    </row>
    <row r="226" spans="6:8" x14ac:dyDescent="0.2">
      <c r="F226" s="58"/>
      <c r="G226" s="58"/>
      <c r="H226" s="58"/>
    </row>
    <row r="227" spans="6:8" x14ac:dyDescent="0.2">
      <c r="F227" s="58"/>
      <c r="G227" s="58"/>
      <c r="H227" s="58"/>
    </row>
    <row r="228" spans="6:8" x14ac:dyDescent="0.2">
      <c r="F228" s="58"/>
      <c r="G228" s="58"/>
      <c r="H228" s="58"/>
    </row>
    <row r="229" spans="6:8" x14ac:dyDescent="0.2">
      <c r="F229" s="58"/>
      <c r="G229" s="58"/>
      <c r="H229" s="58"/>
    </row>
    <row r="230" spans="6:8" x14ac:dyDescent="0.2">
      <c r="F230" s="58"/>
      <c r="G230" s="58"/>
      <c r="H230" s="58"/>
    </row>
    <row r="231" spans="6:8" x14ac:dyDescent="0.2">
      <c r="F231" s="58"/>
      <c r="G231" s="58"/>
      <c r="H231" s="58"/>
    </row>
    <row r="232" spans="6:8" x14ac:dyDescent="0.2">
      <c r="F232" s="58"/>
      <c r="G232" s="58"/>
      <c r="H232" s="58"/>
    </row>
    <row r="233" spans="6:8" x14ac:dyDescent="0.2">
      <c r="F233" s="58"/>
      <c r="G233" s="58"/>
      <c r="H233" s="58"/>
    </row>
    <row r="234" spans="6:8" x14ac:dyDescent="0.2">
      <c r="F234" s="58"/>
      <c r="G234" s="58"/>
      <c r="H234" s="58"/>
    </row>
    <row r="235" spans="6:8" x14ac:dyDescent="0.2">
      <c r="F235" s="58"/>
      <c r="G235" s="58"/>
      <c r="H235" s="58"/>
    </row>
    <row r="236" spans="6:8" x14ac:dyDescent="0.2">
      <c r="F236" s="58"/>
      <c r="G236" s="58"/>
      <c r="H236" s="58"/>
    </row>
    <row r="237" spans="6:8" x14ac:dyDescent="0.2">
      <c r="F237" s="58"/>
      <c r="G237" s="58"/>
      <c r="H237" s="58"/>
    </row>
    <row r="238" spans="6:8" x14ac:dyDescent="0.2">
      <c r="F238" s="58"/>
      <c r="G238" s="58"/>
      <c r="H238" s="58"/>
    </row>
    <row r="239" spans="6:8" x14ac:dyDescent="0.2">
      <c r="F239" s="58"/>
      <c r="G239" s="58"/>
      <c r="H239" s="58"/>
    </row>
    <row r="240" spans="6:8" x14ac:dyDescent="0.2">
      <c r="F240" s="58"/>
      <c r="G240" s="58"/>
      <c r="H240" s="58"/>
    </row>
    <row r="241" spans="6:8" x14ac:dyDescent="0.2">
      <c r="F241" s="58"/>
      <c r="G241" s="58"/>
      <c r="H241" s="58"/>
    </row>
    <row r="242" spans="6:8" x14ac:dyDescent="0.2">
      <c r="F242" s="58"/>
      <c r="G242" s="58"/>
      <c r="H242" s="58"/>
    </row>
    <row r="243" spans="6:8" x14ac:dyDescent="0.2">
      <c r="F243" s="58"/>
      <c r="G243" s="58"/>
      <c r="H243" s="58"/>
    </row>
    <row r="244" spans="6:8" x14ac:dyDescent="0.2">
      <c r="F244" s="58"/>
      <c r="G244" s="58"/>
      <c r="H244" s="58"/>
    </row>
    <row r="245" spans="6:8" x14ac:dyDescent="0.2">
      <c r="F245" s="58"/>
      <c r="G245" s="58"/>
      <c r="H245" s="58"/>
    </row>
    <row r="246" spans="6:8" x14ac:dyDescent="0.2">
      <c r="F246" s="58"/>
      <c r="G246" s="58"/>
      <c r="H246" s="58"/>
    </row>
    <row r="247" spans="6:8" x14ac:dyDescent="0.2">
      <c r="F247" s="58"/>
      <c r="G247" s="58"/>
      <c r="H247" s="58"/>
    </row>
    <row r="248" spans="6:8" x14ac:dyDescent="0.2">
      <c r="F248" s="58"/>
      <c r="G248" s="58"/>
      <c r="H248" s="58"/>
    </row>
    <row r="249" spans="6:8" x14ac:dyDescent="0.2">
      <c r="F249" s="58"/>
      <c r="G249" s="58"/>
      <c r="H249" s="58"/>
    </row>
    <row r="250" spans="6:8" x14ac:dyDescent="0.2">
      <c r="F250" s="58"/>
      <c r="G250" s="58"/>
      <c r="H250" s="58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  <rowBreaks count="1" manualBreakCount="1"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50"/>
  <sheetViews>
    <sheetView showGridLines="0" topLeftCell="A28" zoomScaleNormal="100" workbookViewId="0">
      <selection activeCell="I119" sqref="I119"/>
    </sheetView>
  </sheetViews>
  <sheetFormatPr defaultRowHeight="12.75" x14ac:dyDescent="0.2"/>
  <cols>
    <col min="1" max="4" width="1.7109375" style="44" customWidth="1"/>
    <col min="5" max="5" width="68.5703125" style="44" customWidth="1"/>
    <col min="6" max="8" width="13.7109375" style="44" customWidth="1"/>
    <col min="9" max="256" width="9.140625" style="44"/>
    <col min="257" max="260" width="1.7109375" style="44" customWidth="1"/>
    <col min="261" max="261" width="68.5703125" style="44" customWidth="1"/>
    <col min="262" max="264" width="13.7109375" style="44" customWidth="1"/>
    <col min="265" max="512" width="9.140625" style="44"/>
    <col min="513" max="516" width="1.7109375" style="44" customWidth="1"/>
    <col min="517" max="517" width="68.5703125" style="44" customWidth="1"/>
    <col min="518" max="520" width="13.7109375" style="44" customWidth="1"/>
    <col min="521" max="768" width="9.140625" style="44"/>
    <col min="769" max="772" width="1.7109375" style="44" customWidth="1"/>
    <col min="773" max="773" width="68.5703125" style="44" customWidth="1"/>
    <col min="774" max="776" width="13.7109375" style="44" customWidth="1"/>
    <col min="777" max="1024" width="9.140625" style="44"/>
    <col min="1025" max="1028" width="1.7109375" style="44" customWidth="1"/>
    <col min="1029" max="1029" width="68.5703125" style="44" customWidth="1"/>
    <col min="1030" max="1032" width="13.7109375" style="44" customWidth="1"/>
    <col min="1033" max="1280" width="9.140625" style="44"/>
    <col min="1281" max="1284" width="1.7109375" style="44" customWidth="1"/>
    <col min="1285" max="1285" width="68.5703125" style="44" customWidth="1"/>
    <col min="1286" max="1288" width="13.7109375" style="44" customWidth="1"/>
    <col min="1289" max="1536" width="9.140625" style="44"/>
    <col min="1537" max="1540" width="1.7109375" style="44" customWidth="1"/>
    <col min="1541" max="1541" width="68.5703125" style="44" customWidth="1"/>
    <col min="1542" max="1544" width="13.7109375" style="44" customWidth="1"/>
    <col min="1545" max="1792" width="9.140625" style="44"/>
    <col min="1793" max="1796" width="1.7109375" style="44" customWidth="1"/>
    <col min="1797" max="1797" width="68.5703125" style="44" customWidth="1"/>
    <col min="1798" max="1800" width="13.7109375" style="44" customWidth="1"/>
    <col min="1801" max="2048" width="9.140625" style="44"/>
    <col min="2049" max="2052" width="1.7109375" style="44" customWidth="1"/>
    <col min="2053" max="2053" width="68.5703125" style="44" customWidth="1"/>
    <col min="2054" max="2056" width="13.7109375" style="44" customWidth="1"/>
    <col min="2057" max="2304" width="9.140625" style="44"/>
    <col min="2305" max="2308" width="1.7109375" style="44" customWidth="1"/>
    <col min="2309" max="2309" width="68.5703125" style="44" customWidth="1"/>
    <col min="2310" max="2312" width="13.7109375" style="44" customWidth="1"/>
    <col min="2313" max="2560" width="9.140625" style="44"/>
    <col min="2561" max="2564" width="1.7109375" style="44" customWidth="1"/>
    <col min="2565" max="2565" width="68.5703125" style="44" customWidth="1"/>
    <col min="2566" max="2568" width="13.7109375" style="44" customWidth="1"/>
    <col min="2569" max="2816" width="9.140625" style="44"/>
    <col min="2817" max="2820" width="1.7109375" style="44" customWidth="1"/>
    <col min="2821" max="2821" width="68.5703125" style="44" customWidth="1"/>
    <col min="2822" max="2824" width="13.7109375" style="44" customWidth="1"/>
    <col min="2825" max="3072" width="9.140625" style="44"/>
    <col min="3073" max="3076" width="1.7109375" style="44" customWidth="1"/>
    <col min="3077" max="3077" width="68.5703125" style="44" customWidth="1"/>
    <col min="3078" max="3080" width="13.7109375" style="44" customWidth="1"/>
    <col min="3081" max="3328" width="9.140625" style="44"/>
    <col min="3329" max="3332" width="1.7109375" style="44" customWidth="1"/>
    <col min="3333" max="3333" width="68.5703125" style="44" customWidth="1"/>
    <col min="3334" max="3336" width="13.7109375" style="44" customWidth="1"/>
    <col min="3337" max="3584" width="9.140625" style="44"/>
    <col min="3585" max="3588" width="1.7109375" style="44" customWidth="1"/>
    <col min="3589" max="3589" width="68.5703125" style="44" customWidth="1"/>
    <col min="3590" max="3592" width="13.7109375" style="44" customWidth="1"/>
    <col min="3593" max="3840" width="9.140625" style="44"/>
    <col min="3841" max="3844" width="1.7109375" style="44" customWidth="1"/>
    <col min="3845" max="3845" width="68.5703125" style="44" customWidth="1"/>
    <col min="3846" max="3848" width="13.7109375" style="44" customWidth="1"/>
    <col min="3849" max="4096" width="9.140625" style="44"/>
    <col min="4097" max="4100" width="1.7109375" style="44" customWidth="1"/>
    <col min="4101" max="4101" width="68.5703125" style="44" customWidth="1"/>
    <col min="4102" max="4104" width="13.7109375" style="44" customWidth="1"/>
    <col min="4105" max="4352" width="9.140625" style="44"/>
    <col min="4353" max="4356" width="1.7109375" style="44" customWidth="1"/>
    <col min="4357" max="4357" width="68.5703125" style="44" customWidth="1"/>
    <col min="4358" max="4360" width="13.7109375" style="44" customWidth="1"/>
    <col min="4361" max="4608" width="9.140625" style="44"/>
    <col min="4609" max="4612" width="1.7109375" style="44" customWidth="1"/>
    <col min="4613" max="4613" width="68.5703125" style="44" customWidth="1"/>
    <col min="4614" max="4616" width="13.7109375" style="44" customWidth="1"/>
    <col min="4617" max="4864" width="9.140625" style="44"/>
    <col min="4865" max="4868" width="1.7109375" style="44" customWidth="1"/>
    <col min="4869" max="4869" width="68.5703125" style="44" customWidth="1"/>
    <col min="4870" max="4872" width="13.7109375" style="44" customWidth="1"/>
    <col min="4873" max="5120" width="9.140625" style="44"/>
    <col min="5121" max="5124" width="1.7109375" style="44" customWidth="1"/>
    <col min="5125" max="5125" width="68.5703125" style="44" customWidth="1"/>
    <col min="5126" max="5128" width="13.7109375" style="44" customWidth="1"/>
    <col min="5129" max="5376" width="9.140625" style="44"/>
    <col min="5377" max="5380" width="1.7109375" style="44" customWidth="1"/>
    <col min="5381" max="5381" width="68.5703125" style="44" customWidth="1"/>
    <col min="5382" max="5384" width="13.7109375" style="44" customWidth="1"/>
    <col min="5385" max="5632" width="9.140625" style="44"/>
    <col min="5633" max="5636" width="1.7109375" style="44" customWidth="1"/>
    <col min="5637" max="5637" width="68.5703125" style="44" customWidth="1"/>
    <col min="5638" max="5640" width="13.7109375" style="44" customWidth="1"/>
    <col min="5641" max="5888" width="9.140625" style="44"/>
    <col min="5889" max="5892" width="1.7109375" style="44" customWidth="1"/>
    <col min="5893" max="5893" width="68.5703125" style="44" customWidth="1"/>
    <col min="5894" max="5896" width="13.7109375" style="44" customWidth="1"/>
    <col min="5897" max="6144" width="9.140625" style="44"/>
    <col min="6145" max="6148" width="1.7109375" style="44" customWidth="1"/>
    <col min="6149" max="6149" width="68.5703125" style="44" customWidth="1"/>
    <col min="6150" max="6152" width="13.7109375" style="44" customWidth="1"/>
    <col min="6153" max="6400" width="9.140625" style="44"/>
    <col min="6401" max="6404" width="1.7109375" style="44" customWidth="1"/>
    <col min="6405" max="6405" width="68.5703125" style="44" customWidth="1"/>
    <col min="6406" max="6408" width="13.7109375" style="44" customWidth="1"/>
    <col min="6409" max="6656" width="9.140625" style="44"/>
    <col min="6657" max="6660" width="1.7109375" style="44" customWidth="1"/>
    <col min="6661" max="6661" width="68.5703125" style="44" customWidth="1"/>
    <col min="6662" max="6664" width="13.7109375" style="44" customWidth="1"/>
    <col min="6665" max="6912" width="9.140625" style="44"/>
    <col min="6913" max="6916" width="1.7109375" style="44" customWidth="1"/>
    <col min="6917" max="6917" width="68.5703125" style="44" customWidth="1"/>
    <col min="6918" max="6920" width="13.7109375" style="44" customWidth="1"/>
    <col min="6921" max="7168" width="9.140625" style="44"/>
    <col min="7169" max="7172" width="1.7109375" style="44" customWidth="1"/>
    <col min="7173" max="7173" width="68.5703125" style="44" customWidth="1"/>
    <col min="7174" max="7176" width="13.7109375" style="44" customWidth="1"/>
    <col min="7177" max="7424" width="9.140625" style="44"/>
    <col min="7425" max="7428" width="1.7109375" style="44" customWidth="1"/>
    <col min="7429" max="7429" width="68.5703125" style="44" customWidth="1"/>
    <col min="7430" max="7432" width="13.7109375" style="44" customWidth="1"/>
    <col min="7433" max="7680" width="9.140625" style="44"/>
    <col min="7681" max="7684" width="1.7109375" style="44" customWidth="1"/>
    <col min="7685" max="7685" width="68.5703125" style="44" customWidth="1"/>
    <col min="7686" max="7688" width="13.7109375" style="44" customWidth="1"/>
    <col min="7689" max="7936" width="9.140625" style="44"/>
    <col min="7937" max="7940" width="1.7109375" style="44" customWidth="1"/>
    <col min="7941" max="7941" width="68.5703125" style="44" customWidth="1"/>
    <col min="7942" max="7944" width="13.7109375" style="44" customWidth="1"/>
    <col min="7945" max="8192" width="9.140625" style="44"/>
    <col min="8193" max="8196" width="1.7109375" style="44" customWidth="1"/>
    <col min="8197" max="8197" width="68.5703125" style="44" customWidth="1"/>
    <col min="8198" max="8200" width="13.7109375" style="44" customWidth="1"/>
    <col min="8201" max="8448" width="9.140625" style="44"/>
    <col min="8449" max="8452" width="1.7109375" style="44" customWidth="1"/>
    <col min="8453" max="8453" width="68.5703125" style="44" customWidth="1"/>
    <col min="8454" max="8456" width="13.7109375" style="44" customWidth="1"/>
    <col min="8457" max="8704" width="9.140625" style="44"/>
    <col min="8705" max="8708" width="1.7109375" style="44" customWidth="1"/>
    <col min="8709" max="8709" width="68.5703125" style="44" customWidth="1"/>
    <col min="8710" max="8712" width="13.7109375" style="44" customWidth="1"/>
    <col min="8713" max="8960" width="9.140625" style="44"/>
    <col min="8961" max="8964" width="1.7109375" style="44" customWidth="1"/>
    <col min="8965" max="8965" width="68.5703125" style="44" customWidth="1"/>
    <col min="8966" max="8968" width="13.7109375" style="44" customWidth="1"/>
    <col min="8969" max="9216" width="9.140625" style="44"/>
    <col min="9217" max="9220" width="1.7109375" style="44" customWidth="1"/>
    <col min="9221" max="9221" width="68.5703125" style="44" customWidth="1"/>
    <col min="9222" max="9224" width="13.7109375" style="44" customWidth="1"/>
    <col min="9225" max="9472" width="9.140625" style="44"/>
    <col min="9473" max="9476" width="1.7109375" style="44" customWidth="1"/>
    <col min="9477" max="9477" width="68.5703125" style="44" customWidth="1"/>
    <col min="9478" max="9480" width="13.7109375" style="44" customWidth="1"/>
    <col min="9481" max="9728" width="9.140625" style="44"/>
    <col min="9729" max="9732" width="1.7109375" style="44" customWidth="1"/>
    <col min="9733" max="9733" width="68.5703125" style="44" customWidth="1"/>
    <col min="9734" max="9736" width="13.7109375" style="44" customWidth="1"/>
    <col min="9737" max="9984" width="9.140625" style="44"/>
    <col min="9985" max="9988" width="1.7109375" style="44" customWidth="1"/>
    <col min="9989" max="9989" width="68.5703125" style="44" customWidth="1"/>
    <col min="9990" max="9992" width="13.7109375" style="44" customWidth="1"/>
    <col min="9993" max="10240" width="9.140625" style="44"/>
    <col min="10241" max="10244" width="1.7109375" style="44" customWidth="1"/>
    <col min="10245" max="10245" width="68.5703125" style="44" customWidth="1"/>
    <col min="10246" max="10248" width="13.7109375" style="44" customWidth="1"/>
    <col min="10249" max="10496" width="9.140625" style="44"/>
    <col min="10497" max="10500" width="1.7109375" style="44" customWidth="1"/>
    <col min="10501" max="10501" width="68.5703125" style="44" customWidth="1"/>
    <col min="10502" max="10504" width="13.7109375" style="44" customWidth="1"/>
    <col min="10505" max="10752" width="9.140625" style="44"/>
    <col min="10753" max="10756" width="1.7109375" style="44" customWidth="1"/>
    <col min="10757" max="10757" width="68.5703125" style="44" customWidth="1"/>
    <col min="10758" max="10760" width="13.7109375" style="44" customWidth="1"/>
    <col min="10761" max="11008" width="9.140625" style="44"/>
    <col min="11009" max="11012" width="1.7109375" style="44" customWidth="1"/>
    <col min="11013" max="11013" width="68.5703125" style="44" customWidth="1"/>
    <col min="11014" max="11016" width="13.7109375" style="44" customWidth="1"/>
    <col min="11017" max="11264" width="9.140625" style="44"/>
    <col min="11265" max="11268" width="1.7109375" style="44" customWidth="1"/>
    <col min="11269" max="11269" width="68.5703125" style="44" customWidth="1"/>
    <col min="11270" max="11272" width="13.7109375" style="44" customWidth="1"/>
    <col min="11273" max="11520" width="9.140625" style="44"/>
    <col min="11521" max="11524" width="1.7109375" style="44" customWidth="1"/>
    <col min="11525" max="11525" width="68.5703125" style="44" customWidth="1"/>
    <col min="11526" max="11528" width="13.7109375" style="44" customWidth="1"/>
    <col min="11529" max="11776" width="9.140625" style="44"/>
    <col min="11777" max="11780" width="1.7109375" style="44" customWidth="1"/>
    <col min="11781" max="11781" width="68.5703125" style="44" customWidth="1"/>
    <col min="11782" max="11784" width="13.7109375" style="44" customWidth="1"/>
    <col min="11785" max="12032" width="9.140625" style="44"/>
    <col min="12033" max="12036" width="1.7109375" style="44" customWidth="1"/>
    <col min="12037" max="12037" width="68.5703125" style="44" customWidth="1"/>
    <col min="12038" max="12040" width="13.7109375" style="44" customWidth="1"/>
    <col min="12041" max="12288" width="9.140625" style="44"/>
    <col min="12289" max="12292" width="1.7109375" style="44" customWidth="1"/>
    <col min="12293" max="12293" width="68.5703125" style="44" customWidth="1"/>
    <col min="12294" max="12296" width="13.7109375" style="44" customWidth="1"/>
    <col min="12297" max="12544" width="9.140625" style="44"/>
    <col min="12545" max="12548" width="1.7109375" style="44" customWidth="1"/>
    <col min="12549" max="12549" width="68.5703125" style="44" customWidth="1"/>
    <col min="12550" max="12552" width="13.7109375" style="44" customWidth="1"/>
    <col min="12553" max="12800" width="9.140625" style="44"/>
    <col min="12801" max="12804" width="1.7109375" style="44" customWidth="1"/>
    <col min="12805" max="12805" width="68.5703125" style="44" customWidth="1"/>
    <col min="12806" max="12808" width="13.7109375" style="44" customWidth="1"/>
    <col min="12809" max="13056" width="9.140625" style="44"/>
    <col min="13057" max="13060" width="1.7109375" style="44" customWidth="1"/>
    <col min="13061" max="13061" width="68.5703125" style="44" customWidth="1"/>
    <col min="13062" max="13064" width="13.7109375" style="44" customWidth="1"/>
    <col min="13065" max="13312" width="9.140625" style="44"/>
    <col min="13313" max="13316" width="1.7109375" style="44" customWidth="1"/>
    <col min="13317" max="13317" width="68.5703125" style="44" customWidth="1"/>
    <col min="13318" max="13320" width="13.7109375" style="44" customWidth="1"/>
    <col min="13321" max="13568" width="9.140625" style="44"/>
    <col min="13569" max="13572" width="1.7109375" style="44" customWidth="1"/>
    <col min="13573" max="13573" width="68.5703125" style="44" customWidth="1"/>
    <col min="13574" max="13576" width="13.7109375" style="44" customWidth="1"/>
    <col min="13577" max="13824" width="9.140625" style="44"/>
    <col min="13825" max="13828" width="1.7109375" style="44" customWidth="1"/>
    <col min="13829" max="13829" width="68.5703125" style="44" customWidth="1"/>
    <col min="13830" max="13832" width="13.7109375" style="44" customWidth="1"/>
    <col min="13833" max="14080" width="9.140625" style="44"/>
    <col min="14081" max="14084" width="1.7109375" style="44" customWidth="1"/>
    <col min="14085" max="14085" width="68.5703125" style="44" customWidth="1"/>
    <col min="14086" max="14088" width="13.7109375" style="44" customWidth="1"/>
    <col min="14089" max="14336" width="9.140625" style="44"/>
    <col min="14337" max="14340" width="1.7109375" style="44" customWidth="1"/>
    <col min="14341" max="14341" width="68.5703125" style="44" customWidth="1"/>
    <col min="14342" max="14344" width="13.7109375" style="44" customWidth="1"/>
    <col min="14345" max="14592" width="9.140625" style="44"/>
    <col min="14593" max="14596" width="1.7109375" style="44" customWidth="1"/>
    <col min="14597" max="14597" width="68.5703125" style="44" customWidth="1"/>
    <col min="14598" max="14600" width="13.7109375" style="44" customWidth="1"/>
    <col min="14601" max="14848" width="9.140625" style="44"/>
    <col min="14849" max="14852" width="1.7109375" style="44" customWidth="1"/>
    <col min="14853" max="14853" width="68.5703125" style="44" customWidth="1"/>
    <col min="14854" max="14856" width="13.7109375" style="44" customWidth="1"/>
    <col min="14857" max="15104" width="9.140625" style="44"/>
    <col min="15105" max="15108" width="1.7109375" style="44" customWidth="1"/>
    <col min="15109" max="15109" width="68.5703125" style="44" customWidth="1"/>
    <col min="15110" max="15112" width="13.7109375" style="44" customWidth="1"/>
    <col min="15113" max="15360" width="9.140625" style="44"/>
    <col min="15361" max="15364" width="1.7109375" style="44" customWidth="1"/>
    <col min="15365" max="15365" width="68.5703125" style="44" customWidth="1"/>
    <col min="15366" max="15368" width="13.7109375" style="44" customWidth="1"/>
    <col min="15369" max="15616" width="9.140625" style="44"/>
    <col min="15617" max="15620" width="1.7109375" style="44" customWidth="1"/>
    <col min="15621" max="15621" width="68.5703125" style="44" customWidth="1"/>
    <col min="15622" max="15624" width="13.7109375" style="44" customWidth="1"/>
    <col min="15625" max="15872" width="9.140625" style="44"/>
    <col min="15873" max="15876" width="1.7109375" style="44" customWidth="1"/>
    <col min="15877" max="15877" width="68.5703125" style="44" customWidth="1"/>
    <col min="15878" max="15880" width="13.7109375" style="44" customWidth="1"/>
    <col min="15881" max="16128" width="9.140625" style="44"/>
    <col min="16129" max="16132" width="1.7109375" style="44" customWidth="1"/>
    <col min="16133" max="16133" width="68.5703125" style="44" customWidth="1"/>
    <col min="16134" max="16136" width="13.7109375" style="44" customWidth="1"/>
    <col min="16137" max="16384" width="9.140625" style="44"/>
  </cols>
  <sheetData>
    <row r="1" spans="1:8" ht="15" customHeight="1" x14ac:dyDescent="0.25">
      <c r="A1" s="43"/>
      <c r="B1" s="43"/>
      <c r="C1" s="43"/>
      <c r="D1" s="43"/>
      <c r="E1" s="65" t="s">
        <v>0</v>
      </c>
      <c r="F1" s="65"/>
      <c r="G1" s="65"/>
      <c r="H1" s="65"/>
    </row>
    <row r="2" spans="1:8" x14ac:dyDescent="0.2">
      <c r="A2" s="43"/>
      <c r="B2" s="43"/>
      <c r="C2" s="43"/>
      <c r="D2" s="43"/>
      <c r="E2" s="66"/>
      <c r="F2" s="66"/>
      <c r="G2" s="66"/>
      <c r="H2" s="66"/>
    </row>
    <row r="3" spans="1:8" ht="25.5" x14ac:dyDescent="0.2">
      <c r="A3" s="43"/>
      <c r="B3" s="43"/>
      <c r="C3" s="43"/>
      <c r="D3" s="43"/>
      <c r="E3" s="3" t="s">
        <v>1</v>
      </c>
      <c r="F3" s="4" t="s">
        <v>2</v>
      </c>
      <c r="G3" s="4" t="s">
        <v>3</v>
      </c>
      <c r="H3" s="4" t="s">
        <v>4</v>
      </c>
    </row>
    <row r="4" spans="1:8" ht="16.5" x14ac:dyDescent="0.3">
      <c r="A4" s="43"/>
      <c r="B4" s="43"/>
      <c r="C4" s="43"/>
      <c r="D4" s="43"/>
      <c r="E4" s="5" t="s">
        <v>5</v>
      </c>
      <c r="F4" s="45"/>
      <c r="G4" s="45"/>
      <c r="H4" s="45"/>
    </row>
    <row r="5" spans="1:8" x14ac:dyDescent="0.2">
      <c r="A5" s="43"/>
      <c r="B5" s="43"/>
      <c r="C5" s="43"/>
      <c r="D5" s="43"/>
      <c r="E5" s="7" t="s">
        <v>6</v>
      </c>
      <c r="F5" s="8">
        <v>5416193000</v>
      </c>
      <c r="G5" s="8">
        <v>5922851000</v>
      </c>
      <c r="H5" s="8">
        <v>6436662000</v>
      </c>
    </row>
    <row r="6" spans="1:8" x14ac:dyDescent="0.2">
      <c r="A6" s="43"/>
      <c r="B6" s="43"/>
      <c r="C6" s="43"/>
      <c r="D6" s="43"/>
      <c r="E6" s="7" t="s">
        <v>7</v>
      </c>
      <c r="F6" s="8"/>
      <c r="G6" s="8"/>
      <c r="H6" s="8"/>
    </row>
    <row r="7" spans="1:8" ht="16.5" x14ac:dyDescent="0.3">
      <c r="A7" s="43"/>
      <c r="B7" s="43"/>
      <c r="C7" s="43"/>
      <c r="D7" s="43"/>
      <c r="E7" s="5" t="s">
        <v>8</v>
      </c>
      <c r="F7" s="9">
        <f>SUM(F8:F17)</f>
        <v>2681132000</v>
      </c>
      <c r="G7" s="9">
        <f>SUM(G8:G17)</f>
        <v>2639592000</v>
      </c>
      <c r="H7" s="9">
        <f>SUM(H8:H17)</f>
        <v>2793875000</v>
      </c>
    </row>
    <row r="8" spans="1:8" x14ac:dyDescent="0.2">
      <c r="A8" s="43"/>
      <c r="B8" s="43"/>
      <c r="C8" s="43"/>
      <c r="D8" s="43"/>
      <c r="E8" s="10" t="s">
        <v>9</v>
      </c>
      <c r="F8" s="11">
        <v>1742871000</v>
      </c>
      <c r="G8" s="11">
        <v>1746241000</v>
      </c>
      <c r="H8" s="11">
        <v>1845600000</v>
      </c>
    </row>
    <row r="9" spans="1:8" x14ac:dyDescent="0.2">
      <c r="A9" s="43"/>
      <c r="B9" s="43"/>
      <c r="C9" s="43"/>
      <c r="D9" s="43"/>
      <c r="E9" s="10" t="s">
        <v>10</v>
      </c>
      <c r="F9" s="11"/>
      <c r="G9" s="11"/>
      <c r="H9" s="11"/>
    </row>
    <row r="10" spans="1:8" x14ac:dyDescent="0.2">
      <c r="A10" s="43"/>
      <c r="B10" s="43"/>
      <c r="C10" s="43"/>
      <c r="D10" s="43"/>
      <c r="E10" s="10" t="s">
        <v>11</v>
      </c>
      <c r="F10" s="12">
        <v>298212000</v>
      </c>
      <c r="G10" s="12">
        <v>218912000</v>
      </c>
      <c r="H10" s="12">
        <v>230953000</v>
      </c>
    </row>
    <row r="11" spans="1:8" x14ac:dyDescent="0.2">
      <c r="A11" s="43"/>
      <c r="B11" s="43"/>
      <c r="C11" s="43"/>
      <c r="D11" s="43"/>
      <c r="E11" s="10" t="s">
        <v>12</v>
      </c>
      <c r="F11" s="11">
        <v>86049000</v>
      </c>
      <c r="G11" s="11">
        <v>127883000</v>
      </c>
      <c r="H11" s="11">
        <v>148983000</v>
      </c>
    </row>
    <row r="12" spans="1:8" x14ac:dyDescent="0.2">
      <c r="A12" s="43"/>
      <c r="B12" s="43"/>
      <c r="C12" s="43"/>
      <c r="D12" s="43"/>
      <c r="E12" s="10" t="s">
        <v>13</v>
      </c>
      <c r="F12" s="12">
        <v>48485000</v>
      </c>
      <c r="G12" s="12">
        <v>56475000</v>
      </c>
      <c r="H12" s="12">
        <v>50000000</v>
      </c>
    </row>
    <row r="13" spans="1:8" x14ac:dyDescent="0.2">
      <c r="A13" s="43"/>
      <c r="B13" s="43"/>
      <c r="C13" s="43"/>
      <c r="D13" s="43"/>
      <c r="E13" s="10" t="s">
        <v>14</v>
      </c>
      <c r="F13" s="11">
        <v>9808000</v>
      </c>
      <c r="G13" s="11">
        <v>10388000</v>
      </c>
      <c r="H13" s="11">
        <v>10989000</v>
      </c>
    </row>
    <row r="14" spans="1:8" x14ac:dyDescent="0.2">
      <c r="A14" s="43"/>
      <c r="B14" s="43"/>
      <c r="C14" s="43"/>
      <c r="D14" s="43"/>
      <c r="E14" s="10" t="s">
        <v>15</v>
      </c>
      <c r="F14" s="11"/>
      <c r="G14" s="11"/>
      <c r="H14" s="11"/>
    </row>
    <row r="15" spans="1:8" x14ac:dyDescent="0.2">
      <c r="A15" s="43"/>
      <c r="B15" s="43"/>
      <c r="C15" s="43"/>
      <c r="D15" s="43"/>
      <c r="E15" s="10" t="s">
        <v>16</v>
      </c>
      <c r="F15" s="12">
        <v>149150000</v>
      </c>
      <c r="G15" s="12">
        <v>121693000</v>
      </c>
      <c r="H15" s="12">
        <v>129660000</v>
      </c>
    </row>
    <row r="16" spans="1:8" x14ac:dyDescent="0.2">
      <c r="A16" s="43"/>
      <c r="B16" s="43"/>
      <c r="C16" s="43"/>
      <c r="D16" s="43"/>
      <c r="E16" s="10" t="s">
        <v>17</v>
      </c>
      <c r="F16" s="11">
        <v>346557000</v>
      </c>
      <c r="G16" s="11">
        <v>358000000</v>
      </c>
      <c r="H16" s="11">
        <v>377690000</v>
      </c>
    </row>
    <row r="17" spans="1:8" x14ac:dyDescent="0.2">
      <c r="A17" s="43"/>
      <c r="B17" s="43"/>
      <c r="C17" s="43"/>
      <c r="D17" s="43"/>
      <c r="E17" s="10" t="s">
        <v>18</v>
      </c>
      <c r="F17" s="11"/>
      <c r="G17" s="11"/>
      <c r="H17" s="11"/>
    </row>
    <row r="18" spans="1:8" ht="16.5" x14ac:dyDescent="0.3">
      <c r="A18" s="43"/>
      <c r="B18" s="43"/>
      <c r="C18" s="43"/>
      <c r="D18" s="43"/>
      <c r="E18" s="5" t="s">
        <v>19</v>
      </c>
      <c r="F18" s="8">
        <f>SUM(F19:F27)</f>
        <v>104051000</v>
      </c>
      <c r="G18" s="8">
        <f>SUM(G19:G27)</f>
        <v>65820000</v>
      </c>
      <c r="H18" s="8">
        <f>SUM(H19:H27)</f>
        <v>72174000</v>
      </c>
    </row>
    <row r="19" spans="1:8" x14ac:dyDescent="0.2">
      <c r="A19" s="43"/>
      <c r="B19" s="43"/>
      <c r="C19" s="43"/>
      <c r="D19" s="43"/>
      <c r="E19" s="10" t="s">
        <v>20</v>
      </c>
      <c r="F19" s="12">
        <v>46491000</v>
      </c>
      <c r="G19" s="12">
        <v>51820000</v>
      </c>
      <c r="H19" s="12">
        <v>58174000</v>
      </c>
    </row>
    <row r="20" spans="1:8" x14ac:dyDescent="0.2">
      <c r="A20" s="43"/>
      <c r="B20" s="43"/>
      <c r="C20" s="43"/>
      <c r="D20" s="43"/>
      <c r="E20" s="10" t="s">
        <v>21</v>
      </c>
      <c r="F20" s="13"/>
      <c r="G20" s="13"/>
      <c r="H20" s="13"/>
    </row>
    <row r="21" spans="1:8" x14ac:dyDescent="0.2">
      <c r="A21" s="43"/>
      <c r="B21" s="43"/>
      <c r="C21" s="43"/>
      <c r="D21" s="43"/>
      <c r="E21" s="10" t="s">
        <v>22</v>
      </c>
      <c r="F21" s="11">
        <v>36536000</v>
      </c>
      <c r="G21" s="11"/>
      <c r="H21" s="11"/>
    </row>
    <row r="22" spans="1:8" x14ac:dyDescent="0.2">
      <c r="A22" s="43"/>
      <c r="B22" s="43"/>
      <c r="C22" s="43"/>
      <c r="D22" s="43"/>
      <c r="E22" s="10" t="s">
        <v>23</v>
      </c>
      <c r="F22" s="11"/>
      <c r="G22" s="11"/>
      <c r="H22" s="11"/>
    </row>
    <row r="23" spans="1:8" x14ac:dyDescent="0.2">
      <c r="A23" s="43"/>
      <c r="B23" s="43"/>
      <c r="C23" s="43"/>
      <c r="D23" s="43"/>
      <c r="E23" s="10"/>
      <c r="F23" s="12"/>
      <c r="G23" s="12"/>
      <c r="H23" s="12"/>
    </row>
    <row r="24" spans="1:8" x14ac:dyDescent="0.2">
      <c r="A24" s="43"/>
      <c r="B24" s="43"/>
      <c r="C24" s="43"/>
      <c r="D24" s="43"/>
      <c r="E24" s="10" t="s">
        <v>24</v>
      </c>
      <c r="F24" s="11">
        <v>21024000</v>
      </c>
      <c r="G24" s="11">
        <v>14000000</v>
      </c>
      <c r="H24" s="11">
        <v>14000000</v>
      </c>
    </row>
    <row r="25" spans="1:8" x14ac:dyDescent="0.2">
      <c r="A25" s="43"/>
      <c r="B25" s="43"/>
      <c r="C25" s="43"/>
      <c r="D25" s="43"/>
      <c r="E25" s="10" t="s">
        <v>25</v>
      </c>
      <c r="F25" s="11"/>
      <c r="G25" s="11"/>
      <c r="H25" s="11"/>
    </row>
    <row r="26" spans="1:8" x14ac:dyDescent="0.2">
      <c r="A26" s="43"/>
      <c r="B26" s="43"/>
      <c r="C26" s="43"/>
      <c r="D26" s="43"/>
      <c r="E26" s="10" t="s">
        <v>26</v>
      </c>
      <c r="F26" s="12"/>
      <c r="G26" s="12"/>
      <c r="H26" s="12"/>
    </row>
    <row r="27" spans="1:8" x14ac:dyDescent="0.2">
      <c r="A27" s="43"/>
      <c r="B27" s="43"/>
      <c r="C27" s="43"/>
      <c r="D27" s="43"/>
      <c r="E27" s="10" t="s">
        <v>27</v>
      </c>
      <c r="F27" s="11"/>
      <c r="G27" s="11"/>
      <c r="H27" s="11"/>
    </row>
    <row r="28" spans="1:8" ht="16.5" x14ac:dyDescent="0.3">
      <c r="A28" s="43"/>
      <c r="B28" s="43"/>
      <c r="C28" s="43"/>
      <c r="D28" s="43"/>
      <c r="E28" s="14" t="s">
        <v>28</v>
      </c>
      <c r="F28" s="15">
        <f>+F5+F6+F7+F18</f>
        <v>8201376000</v>
      </c>
      <c r="G28" s="15">
        <f>+G5+G6+G7+G18</f>
        <v>8628263000</v>
      </c>
      <c r="H28" s="15">
        <f>+H5+H6+H7+H18</f>
        <v>9302711000</v>
      </c>
    </row>
    <row r="29" spans="1:8" ht="16.5" x14ac:dyDescent="0.3">
      <c r="A29" s="43"/>
      <c r="B29" s="43"/>
      <c r="C29" s="43"/>
      <c r="D29" s="43"/>
      <c r="E29" s="5" t="s">
        <v>29</v>
      </c>
      <c r="F29" s="16"/>
      <c r="G29" s="16"/>
      <c r="H29" s="16"/>
    </row>
    <row r="30" spans="1:8" ht="16.5" x14ac:dyDescent="0.3">
      <c r="A30" s="43"/>
      <c r="B30" s="43"/>
      <c r="C30" s="43"/>
      <c r="D30" s="43"/>
      <c r="E30" s="5" t="s">
        <v>30</v>
      </c>
      <c r="F30" s="8">
        <f>SUM(F31:F36)</f>
        <v>545361000</v>
      </c>
      <c r="G30" s="8">
        <f>SUM(G31:G36)</f>
        <v>838884000</v>
      </c>
      <c r="H30" s="8">
        <f>SUM(H31:H36)</f>
        <v>910219000</v>
      </c>
    </row>
    <row r="31" spans="1:8" x14ac:dyDescent="0.2">
      <c r="A31" s="43"/>
      <c r="B31" s="43"/>
      <c r="C31" s="43"/>
      <c r="D31" s="43"/>
      <c r="E31" s="10" t="s">
        <v>16</v>
      </c>
      <c r="F31" s="11">
        <v>263386000</v>
      </c>
      <c r="G31" s="11">
        <v>248270000</v>
      </c>
      <c r="H31" s="11">
        <v>251375000</v>
      </c>
    </row>
    <row r="32" spans="1:8" x14ac:dyDescent="0.2">
      <c r="A32" s="43"/>
      <c r="B32" s="43"/>
      <c r="C32" s="43"/>
      <c r="D32" s="43"/>
      <c r="E32" s="10" t="s">
        <v>31</v>
      </c>
      <c r="F32" s="11">
        <v>281625000</v>
      </c>
      <c r="G32" s="11">
        <v>263981000</v>
      </c>
      <c r="H32" s="11">
        <v>277444000</v>
      </c>
    </row>
    <row r="33" spans="1:8" x14ac:dyDescent="0.2">
      <c r="A33" s="43"/>
      <c r="B33" s="43"/>
      <c r="C33" s="43"/>
      <c r="D33" s="43"/>
      <c r="E33" s="10" t="s">
        <v>32</v>
      </c>
      <c r="F33" s="11">
        <v>350000</v>
      </c>
      <c r="G33" s="11">
        <v>1400000</v>
      </c>
      <c r="H33" s="11">
        <v>1400000</v>
      </c>
    </row>
    <row r="34" spans="1:8" x14ac:dyDescent="0.2">
      <c r="A34" s="43"/>
      <c r="B34" s="43"/>
      <c r="C34" s="43"/>
      <c r="D34" s="43"/>
      <c r="E34" s="10" t="s">
        <v>33</v>
      </c>
      <c r="F34" s="11"/>
      <c r="G34" s="11"/>
      <c r="H34" s="11"/>
    </row>
    <row r="35" spans="1:8" x14ac:dyDescent="0.2">
      <c r="A35" s="43"/>
      <c r="B35" s="43"/>
      <c r="C35" s="43"/>
      <c r="D35" s="43"/>
      <c r="E35" s="10" t="s">
        <v>17</v>
      </c>
      <c r="F35" s="11"/>
      <c r="G35" s="11">
        <v>325233000</v>
      </c>
      <c r="H35" s="11">
        <v>380000000</v>
      </c>
    </row>
    <row r="36" spans="1:8" x14ac:dyDescent="0.2">
      <c r="A36" s="43"/>
      <c r="B36" s="43"/>
      <c r="C36" s="43"/>
      <c r="D36" s="43"/>
      <c r="E36" s="10" t="s">
        <v>34</v>
      </c>
      <c r="F36" s="11"/>
      <c r="G36" s="11"/>
      <c r="H36" s="11"/>
    </row>
    <row r="37" spans="1:8" ht="16.5" x14ac:dyDescent="0.3">
      <c r="A37" s="43"/>
      <c r="B37" s="43"/>
      <c r="C37" s="43"/>
      <c r="D37" s="43"/>
      <c r="E37" s="5" t="s">
        <v>19</v>
      </c>
      <c r="F37" s="8">
        <f>SUM(F38:F38)</f>
        <v>7855000</v>
      </c>
      <c r="G37" s="8">
        <f>SUM(G38:G38)</f>
        <v>6800000</v>
      </c>
      <c r="H37" s="8">
        <f>SUM(H38:H38)</f>
        <v>7200000</v>
      </c>
    </row>
    <row r="38" spans="1:8" x14ac:dyDescent="0.2">
      <c r="A38" s="43"/>
      <c r="B38" s="43"/>
      <c r="C38" s="43"/>
      <c r="D38" s="43"/>
      <c r="E38" s="10" t="s">
        <v>21</v>
      </c>
      <c r="F38" s="12">
        <v>7855000</v>
      </c>
      <c r="G38" s="12">
        <v>6800000</v>
      </c>
      <c r="H38" s="12">
        <v>7200000</v>
      </c>
    </row>
    <row r="39" spans="1:8" ht="16.5" x14ac:dyDescent="0.3">
      <c r="A39" s="43"/>
      <c r="B39" s="43"/>
      <c r="C39" s="43"/>
      <c r="D39" s="43"/>
      <c r="E39" s="14" t="s">
        <v>35</v>
      </c>
      <c r="F39" s="17">
        <f>+F30+F37</f>
        <v>553216000</v>
      </c>
      <c r="G39" s="17">
        <f>+G30+G37</f>
        <v>845684000</v>
      </c>
      <c r="H39" s="17">
        <f>+H30+H37</f>
        <v>917419000</v>
      </c>
    </row>
    <row r="40" spans="1:8" ht="16.5" x14ac:dyDescent="0.3">
      <c r="A40" s="43"/>
      <c r="B40" s="43"/>
      <c r="C40" s="43"/>
      <c r="D40" s="43"/>
      <c r="E40" s="18" t="s">
        <v>36</v>
      </c>
      <c r="F40" s="19">
        <f>+F28+F39</f>
        <v>8754592000</v>
      </c>
      <c r="G40" s="19">
        <f>+G28+G39</f>
        <v>9473947000</v>
      </c>
      <c r="H40" s="19">
        <f>+H28+H39</f>
        <v>10220130000</v>
      </c>
    </row>
    <row r="41" spans="1:8" x14ac:dyDescent="0.2">
      <c r="A41" s="43"/>
      <c r="B41" s="43"/>
      <c r="C41" s="43"/>
      <c r="D41" s="43"/>
      <c r="E41" s="20"/>
      <c r="F41" s="21"/>
      <c r="G41" s="21"/>
      <c r="H41" s="21"/>
    </row>
    <row r="42" spans="1:8" x14ac:dyDescent="0.2">
      <c r="A42" s="43"/>
      <c r="B42" s="43"/>
      <c r="C42" s="43"/>
      <c r="D42" s="43"/>
      <c r="E42" s="20"/>
      <c r="F42" s="21"/>
      <c r="G42" s="21"/>
      <c r="H42" s="21"/>
    </row>
    <row r="43" spans="1:8" x14ac:dyDescent="0.2">
      <c r="A43" s="43"/>
      <c r="B43" s="43"/>
      <c r="C43" s="43"/>
      <c r="D43" s="43"/>
      <c r="E43" s="22" t="s">
        <v>37</v>
      </c>
      <c r="F43" s="8"/>
      <c r="G43" s="8"/>
      <c r="H43" s="8"/>
    </row>
    <row r="44" spans="1:8" x14ac:dyDescent="0.2">
      <c r="A44" s="43"/>
      <c r="B44" s="43"/>
      <c r="C44" s="43"/>
      <c r="D44" s="43"/>
      <c r="E44" s="23"/>
      <c r="F44" s="24"/>
      <c r="G44" s="24"/>
      <c r="H44" s="24"/>
    </row>
    <row r="45" spans="1:8" x14ac:dyDescent="0.2">
      <c r="A45" s="43"/>
      <c r="B45" s="43"/>
      <c r="C45" s="43"/>
      <c r="D45" s="43"/>
      <c r="E45" s="22" t="s">
        <v>38</v>
      </c>
      <c r="F45" s="9">
        <f>SUM(F47+F53+F59+F65+F71+F77+F83+F89+F95+F101+F107+F113)</f>
        <v>248759000</v>
      </c>
      <c r="G45" s="9">
        <f>SUM(G47+G53+G59+G65+G71+G77+G83+G89+G95+G101+G107+G113)</f>
        <v>188271000</v>
      </c>
      <c r="H45" s="9">
        <f>SUM(H47+H53+H59+H65+H71+H77+H83+H89+H95+H101+H107+H113)</f>
        <v>245205000</v>
      </c>
    </row>
    <row r="46" spans="1:8" x14ac:dyDescent="0.2">
      <c r="A46" s="43"/>
      <c r="B46" s="43"/>
      <c r="C46" s="43"/>
      <c r="D46" s="43"/>
      <c r="E46" s="25" t="s">
        <v>39</v>
      </c>
      <c r="F46" s="8"/>
      <c r="G46" s="8"/>
      <c r="H46" s="8"/>
    </row>
    <row r="47" spans="1:8" x14ac:dyDescent="0.2">
      <c r="A47" s="43"/>
      <c r="B47" s="43"/>
      <c r="C47" s="43"/>
      <c r="D47" s="43"/>
      <c r="E47" s="22" t="s">
        <v>86</v>
      </c>
      <c r="F47" s="8">
        <f>SUM(F48:F51)</f>
        <v>248759000</v>
      </c>
      <c r="G47" s="8">
        <f>SUM(G48:G51)</f>
        <v>188271000</v>
      </c>
      <c r="H47" s="8">
        <f>SUM(H48:H51)</f>
        <v>245205000</v>
      </c>
    </row>
    <row r="48" spans="1:8" x14ac:dyDescent="0.2">
      <c r="A48" s="43"/>
      <c r="B48" s="43"/>
      <c r="C48" s="43"/>
      <c r="D48" s="43"/>
      <c r="E48" s="26" t="s">
        <v>87</v>
      </c>
      <c r="F48" s="27">
        <f>[6]NW371!F48+[6]NW372!F48+[6]NW373!F48+[6]NW374!F48+[6]NW375!F48+[6]DC37!F48+[6]NW381!F48+[6]NW382!F48+[6]NW383!F48+[6]NW384!F48+[6]NW385!F48+[6]DC38!F48+[6]NW392!F48+[6]NW393!F48+[6]NW394!F48+[6]NW396!F48+[6]NW397!F48+[6]DC39!F48+[6]NW403!F48+[6]NW404!F48+[6]NW405!F48+[6]DC40!F48</f>
        <v>248759000</v>
      </c>
      <c r="G48" s="28">
        <f>[6]NW371!G48+[6]NW372!G48+[6]NW373!G48+[6]NW374!G48+[6]NW375!G48+[6]DC37!G48+[6]NW381!G48+[6]NW382!G48+[6]NW383!G48+[6]NW384!G48+[6]NW385!G48+[6]DC38!G48+[6]NW392!G48+[6]NW393!G48+[6]NW394!G48+[6]NW396!G48+[6]NW397!G48+[6]DC39!G48+[6]NW403!G48+[6]NW404!G48+[6]NW405!G48+[6]DC40!G48</f>
        <v>188271000</v>
      </c>
      <c r="H48" s="29">
        <f>[6]NW371!H48+[6]NW372!H48+[6]NW373!H48+[6]NW374!H48+[6]NW375!H48+[6]DC37!H48+[6]NW381!H48+[6]NW382!H48+[6]NW383!H48+[6]NW384!H48+[6]NW385!H48+[6]DC38!H48+[6]NW392!H48+[6]NW393!H48+[6]NW394!H48+[6]NW396!H48+[6]NW397!H48+[6]DC39!H48+[6]NW403!H48+[6]NW404!H48+[6]NW405!H48+[6]DC40!H48</f>
        <v>245205000</v>
      </c>
    </row>
    <row r="49" spans="1:8" x14ac:dyDescent="0.2">
      <c r="A49" s="43"/>
      <c r="B49" s="43"/>
      <c r="C49" s="43"/>
      <c r="D49" s="43"/>
      <c r="E49" s="26"/>
      <c r="F49" s="30"/>
      <c r="G49" s="11"/>
      <c r="H49" s="31"/>
    </row>
    <row r="50" spans="1:8" x14ac:dyDescent="0.2">
      <c r="A50" s="43"/>
      <c r="B50" s="43"/>
      <c r="C50" s="43"/>
      <c r="D50" s="43"/>
      <c r="E50" s="26"/>
      <c r="F50" s="30"/>
      <c r="G50" s="11"/>
      <c r="H50" s="31"/>
    </row>
    <row r="51" spans="1:8" x14ac:dyDescent="0.2">
      <c r="A51" s="43"/>
      <c r="B51" s="43"/>
      <c r="C51" s="43"/>
      <c r="D51" s="43"/>
      <c r="E51" s="26"/>
      <c r="F51" s="32"/>
      <c r="G51" s="33"/>
      <c r="H51" s="34"/>
    </row>
    <row r="52" spans="1:8" x14ac:dyDescent="0.2">
      <c r="A52" s="43"/>
      <c r="B52" s="43"/>
      <c r="C52" s="43"/>
      <c r="D52" s="43"/>
      <c r="E52" s="35"/>
      <c r="F52" s="36"/>
      <c r="G52" s="36"/>
      <c r="H52" s="36"/>
    </row>
    <row r="53" spans="1:8" hidden="1" x14ac:dyDescent="0.2">
      <c r="A53" s="43"/>
      <c r="B53" s="43"/>
      <c r="C53" s="43"/>
      <c r="D53" s="43"/>
      <c r="E53" s="22"/>
      <c r="F53" s="8">
        <f>SUM(F54:F57)</f>
        <v>0</v>
      </c>
      <c r="G53" s="8">
        <f>SUM(G54:G57)</f>
        <v>0</v>
      </c>
      <c r="H53" s="8">
        <f>SUM(H54:H57)</f>
        <v>0</v>
      </c>
    </row>
    <row r="54" spans="1:8" hidden="1" x14ac:dyDescent="0.2">
      <c r="A54" s="43"/>
      <c r="B54" s="43"/>
      <c r="C54" s="43"/>
      <c r="D54" s="43"/>
      <c r="E54" s="26"/>
      <c r="F54" s="27"/>
      <c r="G54" s="28"/>
      <c r="H54" s="29"/>
    </row>
    <row r="55" spans="1:8" hidden="1" x14ac:dyDescent="0.2">
      <c r="A55" s="43"/>
      <c r="B55" s="43"/>
      <c r="C55" s="43"/>
      <c r="D55" s="43"/>
      <c r="E55" s="26"/>
      <c r="F55" s="30"/>
      <c r="G55" s="11"/>
      <c r="H55" s="31"/>
    </row>
    <row r="56" spans="1:8" hidden="1" x14ac:dyDescent="0.2">
      <c r="A56" s="43"/>
      <c r="B56" s="43"/>
      <c r="C56" s="43"/>
      <c r="D56" s="43"/>
      <c r="E56" s="26"/>
      <c r="F56" s="30"/>
      <c r="G56" s="11"/>
      <c r="H56" s="31"/>
    </row>
    <row r="57" spans="1:8" hidden="1" x14ac:dyDescent="0.2">
      <c r="A57" s="43"/>
      <c r="B57" s="43"/>
      <c r="C57" s="43"/>
      <c r="D57" s="43"/>
      <c r="E57" s="26"/>
      <c r="F57" s="32"/>
      <c r="G57" s="33"/>
      <c r="H57" s="34"/>
    </row>
    <row r="58" spans="1:8" hidden="1" x14ac:dyDescent="0.2">
      <c r="A58" s="43"/>
      <c r="B58" s="43"/>
      <c r="C58" s="43"/>
      <c r="D58" s="43"/>
      <c r="E58" s="35"/>
      <c r="F58" s="36"/>
      <c r="G58" s="36"/>
      <c r="H58" s="36"/>
    </row>
    <row r="59" spans="1:8" hidden="1" x14ac:dyDescent="0.2">
      <c r="A59" s="43"/>
      <c r="B59" s="43"/>
      <c r="C59" s="43"/>
      <c r="D59" s="43"/>
      <c r="E59" s="22"/>
      <c r="F59" s="8">
        <f>SUM(F60:F63)</f>
        <v>0</v>
      </c>
      <c r="G59" s="8">
        <f>SUM(G60:G63)</f>
        <v>0</v>
      </c>
      <c r="H59" s="8">
        <f>SUM(H60:H63)</f>
        <v>0</v>
      </c>
    </row>
    <row r="60" spans="1:8" hidden="1" x14ac:dyDescent="0.2">
      <c r="A60" s="43"/>
      <c r="B60" s="43"/>
      <c r="C60" s="43"/>
      <c r="D60" s="43"/>
      <c r="E60" s="26"/>
      <c r="F60" s="27"/>
      <c r="G60" s="28"/>
      <c r="H60" s="29"/>
    </row>
    <row r="61" spans="1:8" hidden="1" x14ac:dyDescent="0.2">
      <c r="A61" s="43"/>
      <c r="B61" s="43"/>
      <c r="C61" s="43"/>
      <c r="D61" s="43"/>
      <c r="E61" s="26"/>
      <c r="F61" s="30"/>
      <c r="G61" s="11"/>
      <c r="H61" s="31"/>
    </row>
    <row r="62" spans="1:8" hidden="1" x14ac:dyDescent="0.2">
      <c r="A62" s="43"/>
      <c r="B62" s="43"/>
      <c r="C62" s="43"/>
      <c r="D62" s="43"/>
      <c r="E62" s="26"/>
      <c r="F62" s="30"/>
      <c r="G62" s="11"/>
      <c r="H62" s="31"/>
    </row>
    <row r="63" spans="1:8" hidden="1" x14ac:dyDescent="0.2">
      <c r="A63" s="43"/>
      <c r="B63" s="43"/>
      <c r="C63" s="43"/>
      <c r="D63" s="43"/>
      <c r="E63" s="26"/>
      <c r="F63" s="32"/>
      <c r="G63" s="33"/>
      <c r="H63" s="34"/>
    </row>
    <row r="64" spans="1:8" hidden="1" x14ac:dyDescent="0.2">
      <c r="A64" s="43"/>
      <c r="B64" s="43"/>
      <c r="C64" s="43"/>
      <c r="D64" s="43"/>
      <c r="E64" s="35"/>
      <c r="F64" s="36"/>
      <c r="G64" s="36"/>
      <c r="H64" s="36"/>
    </row>
    <row r="65" spans="1:8" hidden="1" x14ac:dyDescent="0.2">
      <c r="A65" s="43"/>
      <c r="B65" s="43"/>
      <c r="C65" s="43"/>
      <c r="D65" s="43"/>
      <c r="E65" s="22"/>
      <c r="F65" s="8">
        <f>SUM(F66:F69)</f>
        <v>0</v>
      </c>
      <c r="G65" s="8">
        <f>SUM(G66:G69)</f>
        <v>0</v>
      </c>
      <c r="H65" s="8">
        <f>SUM(H66:H69)</f>
        <v>0</v>
      </c>
    </row>
    <row r="66" spans="1:8" hidden="1" x14ac:dyDescent="0.2">
      <c r="A66" s="43"/>
      <c r="B66" s="43"/>
      <c r="C66" s="43"/>
      <c r="D66" s="43"/>
      <c r="E66" s="26"/>
      <c r="F66" s="27"/>
      <c r="G66" s="28"/>
      <c r="H66" s="29"/>
    </row>
    <row r="67" spans="1:8" hidden="1" x14ac:dyDescent="0.2">
      <c r="A67" s="43"/>
      <c r="B67" s="43"/>
      <c r="C67" s="43"/>
      <c r="D67" s="43"/>
      <c r="E67" s="26"/>
      <c r="F67" s="30"/>
      <c r="G67" s="11"/>
      <c r="H67" s="31"/>
    </row>
    <row r="68" spans="1:8" hidden="1" x14ac:dyDescent="0.2">
      <c r="A68" s="43"/>
      <c r="B68" s="43"/>
      <c r="C68" s="43"/>
      <c r="D68" s="43"/>
      <c r="E68" s="26"/>
      <c r="F68" s="30"/>
      <c r="G68" s="11"/>
      <c r="H68" s="31"/>
    </row>
    <row r="69" spans="1:8" hidden="1" x14ac:dyDescent="0.2">
      <c r="A69" s="43"/>
      <c r="B69" s="43"/>
      <c r="C69" s="43"/>
      <c r="D69" s="43"/>
      <c r="E69" s="26"/>
      <c r="F69" s="32"/>
      <c r="G69" s="33"/>
      <c r="H69" s="34"/>
    </row>
    <row r="70" spans="1:8" hidden="1" x14ac:dyDescent="0.2">
      <c r="A70" s="43"/>
      <c r="B70" s="43"/>
      <c r="C70" s="43"/>
      <c r="D70" s="43"/>
      <c r="E70" s="35"/>
      <c r="F70" s="36"/>
      <c r="G70" s="36"/>
      <c r="H70" s="36"/>
    </row>
    <row r="71" spans="1:8" hidden="1" x14ac:dyDescent="0.2">
      <c r="A71" s="43"/>
      <c r="B71" s="43"/>
      <c r="C71" s="43"/>
      <c r="D71" s="43"/>
      <c r="E71" s="22"/>
      <c r="F71" s="8">
        <f>SUM(F72:F75)</f>
        <v>0</v>
      </c>
      <c r="G71" s="8">
        <f>SUM(G72:G75)</f>
        <v>0</v>
      </c>
      <c r="H71" s="8">
        <f>SUM(H72:H75)</f>
        <v>0</v>
      </c>
    </row>
    <row r="72" spans="1:8" hidden="1" x14ac:dyDescent="0.2">
      <c r="A72" s="43"/>
      <c r="B72" s="43"/>
      <c r="C72" s="43"/>
      <c r="D72" s="43"/>
      <c r="E72" s="26"/>
      <c r="F72" s="27"/>
      <c r="G72" s="28"/>
      <c r="H72" s="29"/>
    </row>
    <row r="73" spans="1:8" hidden="1" x14ac:dyDescent="0.2">
      <c r="A73" s="43"/>
      <c r="B73" s="43"/>
      <c r="C73" s="43"/>
      <c r="D73" s="43"/>
      <c r="E73" s="26"/>
      <c r="F73" s="30"/>
      <c r="G73" s="11"/>
      <c r="H73" s="31"/>
    </row>
    <row r="74" spans="1:8" hidden="1" x14ac:dyDescent="0.2">
      <c r="A74" s="43"/>
      <c r="B74" s="43"/>
      <c r="C74" s="43"/>
      <c r="D74" s="43"/>
      <c r="E74" s="26"/>
      <c r="F74" s="30"/>
      <c r="G74" s="11"/>
      <c r="H74" s="31"/>
    </row>
    <row r="75" spans="1:8" hidden="1" x14ac:dyDescent="0.2">
      <c r="A75" s="43"/>
      <c r="B75" s="43"/>
      <c r="C75" s="43"/>
      <c r="D75" s="43"/>
      <c r="E75" s="26"/>
      <c r="F75" s="32"/>
      <c r="G75" s="33"/>
      <c r="H75" s="34"/>
    </row>
    <row r="76" spans="1:8" hidden="1" x14ac:dyDescent="0.2">
      <c r="A76" s="43"/>
      <c r="B76" s="43"/>
      <c r="C76" s="43"/>
      <c r="D76" s="43"/>
      <c r="E76" s="35"/>
      <c r="F76" s="36"/>
      <c r="G76" s="36"/>
      <c r="H76" s="36"/>
    </row>
    <row r="77" spans="1:8" hidden="1" x14ac:dyDescent="0.2">
      <c r="A77" s="43"/>
      <c r="B77" s="43"/>
      <c r="C77" s="43"/>
      <c r="D77" s="43"/>
      <c r="E77" s="22"/>
      <c r="F77" s="8">
        <f>SUM(F78:F81)</f>
        <v>0</v>
      </c>
      <c r="G77" s="8">
        <f>SUM(G78:G81)</f>
        <v>0</v>
      </c>
      <c r="H77" s="8">
        <f>SUM(H78:H81)</f>
        <v>0</v>
      </c>
    </row>
    <row r="78" spans="1:8" hidden="1" x14ac:dyDescent="0.2">
      <c r="A78" s="43"/>
      <c r="B78" s="43"/>
      <c r="C78" s="43"/>
      <c r="D78" s="43"/>
      <c r="E78" s="26"/>
      <c r="F78" s="27"/>
      <c r="G78" s="28"/>
      <c r="H78" s="29"/>
    </row>
    <row r="79" spans="1:8" hidden="1" x14ac:dyDescent="0.2">
      <c r="A79" s="43"/>
      <c r="B79" s="43"/>
      <c r="C79" s="43"/>
      <c r="D79" s="43"/>
      <c r="E79" s="26"/>
      <c r="F79" s="30"/>
      <c r="G79" s="11"/>
      <c r="H79" s="31"/>
    </row>
    <row r="80" spans="1:8" hidden="1" x14ac:dyDescent="0.2">
      <c r="A80" s="43"/>
      <c r="B80" s="43"/>
      <c r="C80" s="43"/>
      <c r="D80" s="43"/>
      <c r="E80" s="26"/>
      <c r="F80" s="30"/>
      <c r="G80" s="11"/>
      <c r="H80" s="31"/>
    </row>
    <row r="81" spans="1:8" hidden="1" x14ac:dyDescent="0.2">
      <c r="A81" s="43"/>
      <c r="B81" s="43"/>
      <c r="C81" s="43"/>
      <c r="D81" s="43"/>
      <c r="E81" s="26"/>
      <c r="F81" s="32"/>
      <c r="G81" s="33"/>
      <c r="H81" s="34"/>
    </row>
    <row r="82" spans="1:8" hidden="1" x14ac:dyDescent="0.2">
      <c r="A82" s="43"/>
      <c r="B82" s="43"/>
      <c r="C82" s="43"/>
      <c r="D82" s="43"/>
      <c r="E82" s="35"/>
      <c r="F82" s="36"/>
      <c r="G82" s="36"/>
      <c r="H82" s="36"/>
    </row>
    <row r="83" spans="1:8" hidden="1" x14ac:dyDescent="0.2">
      <c r="A83" s="43"/>
      <c r="B83" s="43"/>
      <c r="C83" s="43"/>
      <c r="D83" s="43"/>
      <c r="E83" s="22"/>
      <c r="F83" s="8">
        <f>SUM(F84:F87)</f>
        <v>0</v>
      </c>
      <c r="G83" s="8">
        <f>SUM(G84:G87)</f>
        <v>0</v>
      </c>
      <c r="H83" s="8">
        <f>SUM(H84:H87)</f>
        <v>0</v>
      </c>
    </row>
    <row r="84" spans="1:8" hidden="1" x14ac:dyDescent="0.2">
      <c r="A84" s="43"/>
      <c r="B84" s="43"/>
      <c r="C84" s="43"/>
      <c r="D84" s="43"/>
      <c r="E84" s="26"/>
      <c r="F84" s="27"/>
      <c r="G84" s="28"/>
      <c r="H84" s="29"/>
    </row>
    <row r="85" spans="1:8" hidden="1" x14ac:dyDescent="0.2">
      <c r="A85" s="43"/>
      <c r="B85" s="43"/>
      <c r="C85" s="43"/>
      <c r="D85" s="43"/>
      <c r="E85" s="26"/>
      <c r="F85" s="30"/>
      <c r="G85" s="11"/>
      <c r="H85" s="31"/>
    </row>
    <row r="86" spans="1:8" hidden="1" x14ac:dyDescent="0.2">
      <c r="A86" s="43"/>
      <c r="B86" s="43"/>
      <c r="C86" s="43"/>
      <c r="D86" s="43"/>
      <c r="E86" s="26"/>
      <c r="F86" s="30"/>
      <c r="G86" s="11"/>
      <c r="H86" s="31"/>
    </row>
    <row r="87" spans="1:8" hidden="1" x14ac:dyDescent="0.2">
      <c r="A87" s="43"/>
      <c r="B87" s="43"/>
      <c r="C87" s="43"/>
      <c r="D87" s="43"/>
      <c r="E87" s="26"/>
      <c r="F87" s="32"/>
      <c r="G87" s="33"/>
      <c r="H87" s="34"/>
    </row>
    <row r="88" spans="1:8" hidden="1" x14ac:dyDescent="0.2">
      <c r="A88" s="43"/>
      <c r="B88" s="43"/>
      <c r="C88" s="43"/>
      <c r="D88" s="43"/>
      <c r="E88" s="35"/>
      <c r="F88" s="36"/>
      <c r="G88" s="36"/>
      <c r="H88" s="36"/>
    </row>
    <row r="89" spans="1:8" hidden="1" x14ac:dyDescent="0.2">
      <c r="A89" s="43"/>
      <c r="B89" s="43"/>
      <c r="C89" s="43"/>
      <c r="D89" s="43"/>
      <c r="E89" s="22"/>
      <c r="F89" s="8">
        <f>SUM(F90:F93)</f>
        <v>0</v>
      </c>
      <c r="G89" s="8">
        <f>SUM(G90:G93)</f>
        <v>0</v>
      </c>
      <c r="H89" s="8">
        <f>SUM(H90:H93)</f>
        <v>0</v>
      </c>
    </row>
    <row r="90" spans="1:8" hidden="1" x14ac:dyDescent="0.2">
      <c r="A90" s="43"/>
      <c r="B90" s="43"/>
      <c r="C90" s="43"/>
      <c r="D90" s="43"/>
      <c r="E90" s="26"/>
      <c r="F90" s="27"/>
      <c r="G90" s="28"/>
      <c r="H90" s="29"/>
    </row>
    <row r="91" spans="1:8" hidden="1" x14ac:dyDescent="0.2">
      <c r="A91" s="43"/>
      <c r="B91" s="43"/>
      <c r="C91" s="43"/>
      <c r="D91" s="43"/>
      <c r="E91" s="26"/>
      <c r="F91" s="30"/>
      <c r="G91" s="11"/>
      <c r="H91" s="31"/>
    </row>
    <row r="92" spans="1:8" hidden="1" x14ac:dyDescent="0.2">
      <c r="A92" s="43"/>
      <c r="B92" s="43"/>
      <c r="C92" s="43"/>
      <c r="D92" s="43"/>
      <c r="E92" s="26"/>
      <c r="F92" s="30"/>
      <c r="G92" s="11"/>
      <c r="H92" s="31"/>
    </row>
    <row r="93" spans="1:8" hidden="1" x14ac:dyDescent="0.2">
      <c r="A93" s="43"/>
      <c r="B93" s="43"/>
      <c r="C93" s="43"/>
      <c r="D93" s="43"/>
      <c r="E93" s="26"/>
      <c r="F93" s="32"/>
      <c r="G93" s="33"/>
      <c r="H93" s="34"/>
    </row>
    <row r="94" spans="1:8" hidden="1" x14ac:dyDescent="0.2">
      <c r="A94" s="43"/>
      <c r="B94" s="43"/>
      <c r="C94" s="43"/>
      <c r="D94" s="43"/>
      <c r="E94" s="35"/>
      <c r="F94" s="36"/>
      <c r="G94" s="36"/>
      <c r="H94" s="36"/>
    </row>
    <row r="95" spans="1:8" hidden="1" x14ac:dyDescent="0.2">
      <c r="A95" s="43"/>
      <c r="B95" s="43"/>
      <c r="C95" s="43"/>
      <c r="D95" s="43"/>
      <c r="E95" s="22"/>
      <c r="F95" s="8">
        <f>SUM(F96:F99)</f>
        <v>0</v>
      </c>
      <c r="G95" s="8">
        <f>SUM(G96:G99)</f>
        <v>0</v>
      </c>
      <c r="H95" s="8">
        <f>SUM(H96:H99)</f>
        <v>0</v>
      </c>
    </row>
    <row r="96" spans="1:8" hidden="1" x14ac:dyDescent="0.2">
      <c r="A96" s="43"/>
      <c r="B96" s="43"/>
      <c r="C96" s="43"/>
      <c r="D96" s="43"/>
      <c r="E96" s="26"/>
      <c r="F96" s="27"/>
      <c r="G96" s="28"/>
      <c r="H96" s="29"/>
    </row>
    <row r="97" spans="1:8" hidden="1" x14ac:dyDescent="0.2">
      <c r="A97" s="43"/>
      <c r="B97" s="43"/>
      <c r="C97" s="43"/>
      <c r="D97" s="43"/>
      <c r="E97" s="26"/>
      <c r="F97" s="30"/>
      <c r="G97" s="11"/>
      <c r="H97" s="31"/>
    </row>
    <row r="98" spans="1:8" hidden="1" x14ac:dyDescent="0.2">
      <c r="A98" s="43"/>
      <c r="B98" s="43"/>
      <c r="C98" s="43"/>
      <c r="D98" s="43"/>
      <c r="E98" s="26"/>
      <c r="F98" s="30"/>
      <c r="G98" s="11"/>
      <c r="H98" s="31"/>
    </row>
    <row r="99" spans="1:8" hidden="1" x14ac:dyDescent="0.2">
      <c r="A99" s="43"/>
      <c r="B99" s="43"/>
      <c r="C99" s="43"/>
      <c r="D99" s="43"/>
      <c r="E99" s="26"/>
      <c r="F99" s="32"/>
      <c r="G99" s="33"/>
      <c r="H99" s="34"/>
    </row>
    <row r="100" spans="1:8" hidden="1" x14ac:dyDescent="0.2">
      <c r="A100" s="43"/>
      <c r="B100" s="43"/>
      <c r="C100" s="43"/>
      <c r="D100" s="43"/>
      <c r="E100" s="35"/>
      <c r="F100" s="36"/>
      <c r="G100" s="36"/>
      <c r="H100" s="36"/>
    </row>
    <row r="101" spans="1:8" hidden="1" x14ac:dyDescent="0.2">
      <c r="E101" s="22"/>
      <c r="F101" s="8">
        <f>SUM(F102:F105)</f>
        <v>0</v>
      </c>
      <c r="G101" s="8">
        <f>SUM(G102:G105)</f>
        <v>0</v>
      </c>
      <c r="H101" s="8">
        <f>SUM(H102:H105)</f>
        <v>0</v>
      </c>
    </row>
    <row r="102" spans="1:8" hidden="1" x14ac:dyDescent="0.2">
      <c r="E102" s="26"/>
      <c r="F102" s="27"/>
      <c r="G102" s="28"/>
      <c r="H102" s="29"/>
    </row>
    <row r="103" spans="1:8" hidden="1" x14ac:dyDescent="0.2">
      <c r="E103" s="26"/>
      <c r="F103" s="30"/>
      <c r="G103" s="11"/>
      <c r="H103" s="31"/>
    </row>
    <row r="104" spans="1:8" hidden="1" x14ac:dyDescent="0.2">
      <c r="E104" s="26"/>
      <c r="F104" s="30"/>
      <c r="G104" s="11"/>
      <c r="H104" s="31"/>
    </row>
    <row r="105" spans="1:8" hidden="1" x14ac:dyDescent="0.2">
      <c r="E105" s="26"/>
      <c r="F105" s="32"/>
      <c r="G105" s="33"/>
      <c r="H105" s="34"/>
    </row>
    <row r="106" spans="1:8" hidden="1" x14ac:dyDescent="0.2">
      <c r="E106" s="35"/>
      <c r="F106" s="36"/>
      <c r="G106" s="36"/>
      <c r="H106" s="36"/>
    </row>
    <row r="107" spans="1:8" hidden="1" x14ac:dyDescent="0.2">
      <c r="E107" s="22"/>
      <c r="F107" s="8">
        <f>SUM(F108:F111)</f>
        <v>0</v>
      </c>
      <c r="G107" s="8">
        <f>SUM(G108:G111)</f>
        <v>0</v>
      </c>
      <c r="H107" s="8">
        <f>SUM(H108:H111)</f>
        <v>0</v>
      </c>
    </row>
    <row r="108" spans="1:8" hidden="1" x14ac:dyDescent="0.2">
      <c r="E108" s="26"/>
      <c r="F108" s="27"/>
      <c r="G108" s="28"/>
      <c r="H108" s="29"/>
    </row>
    <row r="109" spans="1:8" hidden="1" x14ac:dyDescent="0.2">
      <c r="E109" s="26"/>
      <c r="F109" s="30"/>
      <c r="G109" s="11"/>
      <c r="H109" s="31"/>
    </row>
    <row r="110" spans="1:8" hidden="1" x14ac:dyDescent="0.2">
      <c r="E110" s="26"/>
      <c r="F110" s="30"/>
      <c r="G110" s="11"/>
      <c r="H110" s="31"/>
    </row>
    <row r="111" spans="1:8" hidden="1" x14ac:dyDescent="0.2">
      <c r="E111" s="26"/>
      <c r="F111" s="32"/>
      <c r="G111" s="33"/>
      <c r="H111" s="34"/>
    </row>
    <row r="112" spans="1:8" hidden="1" x14ac:dyDescent="0.2">
      <c r="E112" s="35"/>
      <c r="F112" s="36"/>
      <c r="G112" s="36"/>
      <c r="H112" s="36"/>
    </row>
    <row r="113" spans="5:8" hidden="1" x14ac:dyDescent="0.2">
      <c r="E113" s="22"/>
      <c r="F113" s="8">
        <f>SUM(F114:F117)</f>
        <v>0</v>
      </c>
      <c r="G113" s="8">
        <f>SUM(G114:G117)</f>
        <v>0</v>
      </c>
      <c r="H113" s="8">
        <f>SUM(H114:H117)</f>
        <v>0</v>
      </c>
    </row>
    <row r="114" spans="5:8" hidden="1" x14ac:dyDescent="0.2">
      <c r="E114" s="26"/>
      <c r="F114" s="27"/>
      <c r="G114" s="28"/>
      <c r="H114" s="29"/>
    </row>
    <row r="115" spans="5:8" hidden="1" x14ac:dyDescent="0.2">
      <c r="E115" s="26"/>
      <c r="F115" s="30"/>
      <c r="G115" s="11"/>
      <c r="H115" s="31"/>
    </row>
    <row r="116" spans="5:8" hidden="1" x14ac:dyDescent="0.2">
      <c r="E116" s="26"/>
      <c r="F116" s="30"/>
      <c r="G116" s="11"/>
      <c r="H116" s="31"/>
    </row>
    <row r="117" spans="5:8" hidden="1" x14ac:dyDescent="0.2">
      <c r="E117" s="26"/>
      <c r="F117" s="32"/>
      <c r="G117" s="33"/>
      <c r="H117" s="34"/>
    </row>
    <row r="118" spans="5:8" x14ac:dyDescent="0.2">
      <c r="E118" s="35"/>
      <c r="F118" s="36"/>
      <c r="G118" s="36"/>
      <c r="H118" s="36"/>
    </row>
    <row r="119" spans="5:8" x14ac:dyDescent="0.2">
      <c r="E119" s="59" t="s">
        <v>44</v>
      </c>
      <c r="F119" s="54">
        <f>SUM(F45)</f>
        <v>248759000</v>
      </c>
      <c r="G119" s="54">
        <f>SUM(G45)</f>
        <v>188271000</v>
      </c>
      <c r="H119" s="54">
        <f>SUM(H45)</f>
        <v>245205000</v>
      </c>
    </row>
    <row r="120" spans="5:8" x14ac:dyDescent="0.2">
      <c r="F120" s="58"/>
      <c r="G120" s="58"/>
      <c r="H120" s="58"/>
    </row>
    <row r="121" spans="5:8" x14ac:dyDescent="0.2">
      <c r="F121" s="58"/>
      <c r="G121" s="58"/>
      <c r="H121" s="58"/>
    </row>
    <row r="122" spans="5:8" x14ac:dyDescent="0.2">
      <c r="F122" s="58"/>
      <c r="G122" s="58"/>
      <c r="H122" s="58"/>
    </row>
    <row r="123" spans="5:8" x14ac:dyDescent="0.2">
      <c r="F123" s="58"/>
      <c r="G123" s="58"/>
      <c r="H123" s="58"/>
    </row>
    <row r="124" spans="5:8" x14ac:dyDescent="0.2">
      <c r="F124" s="58"/>
      <c r="G124" s="58"/>
      <c r="H124" s="58"/>
    </row>
    <row r="125" spans="5:8" x14ac:dyDescent="0.2">
      <c r="F125" s="58"/>
      <c r="G125" s="58"/>
      <c r="H125" s="58"/>
    </row>
    <row r="126" spans="5:8" x14ac:dyDescent="0.2">
      <c r="F126" s="58"/>
      <c r="G126" s="58"/>
      <c r="H126" s="58"/>
    </row>
    <row r="127" spans="5:8" x14ac:dyDescent="0.2">
      <c r="F127" s="58"/>
      <c r="G127" s="58"/>
      <c r="H127" s="58"/>
    </row>
    <row r="128" spans="5:8" x14ac:dyDescent="0.2">
      <c r="F128" s="58"/>
      <c r="G128" s="58"/>
      <c r="H128" s="58"/>
    </row>
    <row r="129" spans="6:8" x14ac:dyDescent="0.2">
      <c r="F129" s="58"/>
      <c r="G129" s="58"/>
      <c r="H129" s="58"/>
    </row>
    <row r="130" spans="6:8" x14ac:dyDescent="0.2">
      <c r="F130" s="58"/>
      <c r="G130" s="58"/>
      <c r="H130" s="58"/>
    </row>
    <row r="131" spans="6:8" x14ac:dyDescent="0.2">
      <c r="F131" s="58"/>
      <c r="G131" s="58"/>
      <c r="H131" s="58"/>
    </row>
    <row r="132" spans="6:8" x14ac:dyDescent="0.2">
      <c r="F132" s="58"/>
      <c r="G132" s="58"/>
      <c r="H132" s="58"/>
    </row>
    <row r="133" spans="6:8" x14ac:dyDescent="0.2">
      <c r="F133" s="58"/>
      <c r="G133" s="58"/>
      <c r="H133" s="58"/>
    </row>
    <row r="134" spans="6:8" x14ac:dyDescent="0.2">
      <c r="F134" s="58"/>
      <c r="G134" s="58"/>
      <c r="H134" s="58"/>
    </row>
    <row r="135" spans="6:8" x14ac:dyDescent="0.2">
      <c r="F135" s="58"/>
      <c r="G135" s="58"/>
      <c r="H135" s="58"/>
    </row>
    <row r="136" spans="6:8" x14ac:dyDescent="0.2">
      <c r="F136" s="58"/>
      <c r="G136" s="58"/>
      <c r="H136" s="58"/>
    </row>
    <row r="137" spans="6:8" x14ac:dyDescent="0.2">
      <c r="F137" s="58"/>
      <c r="G137" s="58"/>
      <c r="H137" s="58"/>
    </row>
    <row r="138" spans="6:8" x14ac:dyDescent="0.2">
      <c r="F138" s="58"/>
      <c r="G138" s="58"/>
      <c r="H138" s="58"/>
    </row>
    <row r="139" spans="6:8" x14ac:dyDescent="0.2">
      <c r="F139" s="58"/>
      <c r="G139" s="58"/>
      <c r="H139" s="58"/>
    </row>
    <row r="140" spans="6:8" x14ac:dyDescent="0.2">
      <c r="F140" s="58"/>
      <c r="G140" s="58"/>
      <c r="H140" s="58"/>
    </row>
    <row r="141" spans="6:8" x14ac:dyDescent="0.2">
      <c r="F141" s="58"/>
      <c r="G141" s="58"/>
      <c r="H141" s="58"/>
    </row>
    <row r="142" spans="6:8" x14ac:dyDescent="0.2">
      <c r="F142" s="58"/>
      <c r="G142" s="58"/>
      <c r="H142" s="58"/>
    </row>
    <row r="143" spans="6:8" x14ac:dyDescent="0.2">
      <c r="F143" s="58"/>
      <c r="G143" s="58"/>
      <c r="H143" s="58"/>
    </row>
    <row r="144" spans="6:8" x14ac:dyDescent="0.2">
      <c r="F144" s="58"/>
      <c r="G144" s="58"/>
      <c r="H144" s="58"/>
    </row>
    <row r="145" spans="6:8" x14ac:dyDescent="0.2">
      <c r="F145" s="58"/>
      <c r="G145" s="58"/>
      <c r="H145" s="58"/>
    </row>
    <row r="146" spans="6:8" x14ac:dyDescent="0.2">
      <c r="F146" s="58"/>
      <c r="G146" s="58"/>
      <c r="H146" s="58"/>
    </row>
    <row r="147" spans="6:8" x14ac:dyDescent="0.2">
      <c r="F147" s="58"/>
      <c r="G147" s="58"/>
      <c r="H147" s="58"/>
    </row>
    <row r="148" spans="6:8" x14ac:dyDescent="0.2">
      <c r="F148" s="58"/>
      <c r="G148" s="58"/>
      <c r="H148" s="58"/>
    </row>
    <row r="149" spans="6:8" x14ac:dyDescent="0.2">
      <c r="F149" s="58"/>
      <c r="G149" s="58"/>
      <c r="H149" s="58"/>
    </row>
    <row r="150" spans="6:8" x14ac:dyDescent="0.2">
      <c r="F150" s="58"/>
      <c r="G150" s="58"/>
      <c r="H150" s="58"/>
    </row>
    <row r="151" spans="6:8" x14ac:dyDescent="0.2">
      <c r="F151" s="58"/>
      <c r="G151" s="58"/>
      <c r="H151" s="58"/>
    </row>
    <row r="152" spans="6:8" x14ac:dyDescent="0.2">
      <c r="F152" s="58"/>
      <c r="G152" s="58"/>
      <c r="H152" s="58"/>
    </row>
    <row r="153" spans="6:8" x14ac:dyDescent="0.2">
      <c r="F153" s="58"/>
      <c r="G153" s="58"/>
      <c r="H153" s="58"/>
    </row>
    <row r="154" spans="6:8" x14ac:dyDescent="0.2">
      <c r="F154" s="58"/>
      <c r="G154" s="58"/>
      <c r="H154" s="58"/>
    </row>
    <row r="155" spans="6:8" x14ac:dyDescent="0.2">
      <c r="F155" s="58"/>
      <c r="G155" s="58"/>
      <c r="H155" s="58"/>
    </row>
    <row r="156" spans="6:8" x14ac:dyDescent="0.2">
      <c r="F156" s="58"/>
      <c r="G156" s="58"/>
      <c r="H156" s="58"/>
    </row>
    <row r="157" spans="6:8" x14ac:dyDescent="0.2">
      <c r="F157" s="58"/>
      <c r="G157" s="58"/>
      <c r="H157" s="58"/>
    </row>
    <row r="158" spans="6:8" x14ac:dyDescent="0.2">
      <c r="F158" s="58"/>
      <c r="G158" s="58"/>
      <c r="H158" s="58"/>
    </row>
    <row r="159" spans="6:8" x14ac:dyDescent="0.2">
      <c r="F159" s="58"/>
      <c r="G159" s="58"/>
      <c r="H159" s="58"/>
    </row>
    <row r="160" spans="6:8" x14ac:dyDescent="0.2">
      <c r="F160" s="58"/>
      <c r="G160" s="58"/>
      <c r="H160" s="58"/>
    </row>
    <row r="161" spans="6:8" x14ac:dyDescent="0.2">
      <c r="F161" s="58"/>
      <c r="G161" s="58"/>
      <c r="H161" s="58"/>
    </row>
    <row r="162" spans="6:8" x14ac:dyDescent="0.2">
      <c r="F162" s="58"/>
      <c r="G162" s="58"/>
      <c r="H162" s="58"/>
    </row>
    <row r="163" spans="6:8" x14ac:dyDescent="0.2">
      <c r="F163" s="58"/>
      <c r="G163" s="58"/>
      <c r="H163" s="58"/>
    </row>
    <row r="164" spans="6:8" x14ac:dyDescent="0.2">
      <c r="F164" s="58"/>
      <c r="G164" s="58"/>
      <c r="H164" s="58"/>
    </row>
    <row r="165" spans="6:8" x14ac:dyDescent="0.2">
      <c r="F165" s="58"/>
      <c r="G165" s="58"/>
      <c r="H165" s="58"/>
    </row>
    <row r="166" spans="6:8" x14ac:dyDescent="0.2">
      <c r="F166" s="58"/>
      <c r="G166" s="58"/>
      <c r="H166" s="58"/>
    </row>
    <row r="167" spans="6:8" x14ac:dyDescent="0.2">
      <c r="F167" s="58"/>
      <c r="G167" s="58"/>
      <c r="H167" s="58"/>
    </row>
    <row r="168" spans="6:8" x14ac:dyDescent="0.2">
      <c r="F168" s="58"/>
      <c r="G168" s="58"/>
      <c r="H168" s="58"/>
    </row>
    <row r="169" spans="6:8" x14ac:dyDescent="0.2">
      <c r="F169" s="58"/>
      <c r="G169" s="58"/>
      <c r="H169" s="58"/>
    </row>
    <row r="170" spans="6:8" x14ac:dyDescent="0.2">
      <c r="F170" s="58"/>
      <c r="G170" s="58"/>
      <c r="H170" s="58"/>
    </row>
    <row r="171" spans="6:8" x14ac:dyDescent="0.2">
      <c r="F171" s="58"/>
      <c r="G171" s="58"/>
      <c r="H171" s="58"/>
    </row>
    <row r="172" spans="6:8" x14ac:dyDescent="0.2">
      <c r="F172" s="58"/>
      <c r="G172" s="58"/>
      <c r="H172" s="58"/>
    </row>
    <row r="173" spans="6:8" x14ac:dyDescent="0.2">
      <c r="F173" s="58"/>
      <c r="G173" s="58"/>
      <c r="H173" s="58"/>
    </row>
    <row r="174" spans="6:8" x14ac:dyDescent="0.2">
      <c r="F174" s="58"/>
      <c r="G174" s="58"/>
      <c r="H174" s="58"/>
    </row>
    <row r="175" spans="6:8" x14ac:dyDescent="0.2">
      <c r="F175" s="58"/>
      <c r="G175" s="58"/>
      <c r="H175" s="58"/>
    </row>
    <row r="176" spans="6:8" x14ac:dyDescent="0.2">
      <c r="F176" s="58"/>
      <c r="G176" s="58"/>
      <c r="H176" s="58"/>
    </row>
    <row r="177" spans="6:8" x14ac:dyDescent="0.2">
      <c r="F177" s="58"/>
      <c r="G177" s="58"/>
      <c r="H177" s="58"/>
    </row>
    <row r="178" spans="6:8" x14ac:dyDescent="0.2">
      <c r="F178" s="58"/>
      <c r="G178" s="58"/>
      <c r="H178" s="58"/>
    </row>
    <row r="179" spans="6:8" x14ac:dyDescent="0.2">
      <c r="F179" s="58"/>
      <c r="G179" s="58"/>
      <c r="H179" s="58"/>
    </row>
    <row r="180" spans="6:8" x14ac:dyDescent="0.2">
      <c r="F180" s="58"/>
      <c r="G180" s="58"/>
      <c r="H180" s="58"/>
    </row>
    <row r="181" spans="6:8" x14ac:dyDescent="0.2">
      <c r="F181" s="58"/>
      <c r="G181" s="58"/>
      <c r="H181" s="58"/>
    </row>
    <row r="182" spans="6:8" x14ac:dyDescent="0.2">
      <c r="F182" s="58"/>
      <c r="G182" s="58"/>
      <c r="H182" s="58"/>
    </row>
    <row r="183" spans="6:8" x14ac:dyDescent="0.2">
      <c r="F183" s="58"/>
      <c r="G183" s="58"/>
      <c r="H183" s="58"/>
    </row>
    <row r="184" spans="6:8" x14ac:dyDescent="0.2">
      <c r="F184" s="58"/>
      <c r="G184" s="58"/>
      <c r="H184" s="58"/>
    </row>
    <row r="185" spans="6:8" x14ac:dyDescent="0.2">
      <c r="F185" s="58"/>
      <c r="G185" s="58"/>
      <c r="H185" s="58"/>
    </row>
    <row r="186" spans="6:8" x14ac:dyDescent="0.2">
      <c r="F186" s="58"/>
      <c r="G186" s="58"/>
      <c r="H186" s="58"/>
    </row>
    <row r="187" spans="6:8" x14ac:dyDescent="0.2">
      <c r="F187" s="58"/>
      <c r="G187" s="58"/>
      <c r="H187" s="58"/>
    </row>
    <row r="188" spans="6:8" x14ac:dyDescent="0.2">
      <c r="F188" s="58"/>
      <c r="G188" s="58"/>
      <c r="H188" s="58"/>
    </row>
    <row r="189" spans="6:8" x14ac:dyDescent="0.2">
      <c r="F189" s="58"/>
      <c r="G189" s="58"/>
      <c r="H189" s="58"/>
    </row>
    <row r="190" spans="6:8" x14ac:dyDescent="0.2">
      <c r="F190" s="58"/>
      <c r="G190" s="58"/>
      <c r="H190" s="58"/>
    </row>
    <row r="191" spans="6:8" x14ac:dyDescent="0.2">
      <c r="F191" s="58"/>
      <c r="G191" s="58"/>
      <c r="H191" s="58"/>
    </row>
    <row r="192" spans="6:8" x14ac:dyDescent="0.2">
      <c r="F192" s="58"/>
      <c r="G192" s="58"/>
      <c r="H192" s="58"/>
    </row>
    <row r="193" spans="6:8" x14ac:dyDescent="0.2">
      <c r="F193" s="58"/>
      <c r="G193" s="58"/>
      <c r="H193" s="58"/>
    </row>
    <row r="194" spans="6:8" x14ac:dyDescent="0.2">
      <c r="F194" s="58"/>
      <c r="G194" s="58"/>
      <c r="H194" s="58"/>
    </row>
    <row r="195" spans="6:8" x14ac:dyDescent="0.2">
      <c r="F195" s="58"/>
      <c r="G195" s="58"/>
      <c r="H195" s="58"/>
    </row>
    <row r="196" spans="6:8" x14ac:dyDescent="0.2">
      <c r="F196" s="58"/>
      <c r="G196" s="58"/>
      <c r="H196" s="58"/>
    </row>
    <row r="197" spans="6:8" x14ac:dyDescent="0.2">
      <c r="F197" s="58"/>
      <c r="G197" s="58"/>
      <c r="H197" s="58"/>
    </row>
    <row r="198" spans="6:8" x14ac:dyDescent="0.2">
      <c r="F198" s="58"/>
      <c r="G198" s="58"/>
      <c r="H198" s="58"/>
    </row>
    <row r="199" spans="6:8" x14ac:dyDescent="0.2">
      <c r="F199" s="58"/>
      <c r="G199" s="58"/>
      <c r="H199" s="58"/>
    </row>
    <row r="200" spans="6:8" x14ac:dyDescent="0.2">
      <c r="F200" s="58"/>
      <c r="G200" s="58"/>
      <c r="H200" s="58"/>
    </row>
    <row r="201" spans="6:8" x14ac:dyDescent="0.2">
      <c r="F201" s="58"/>
      <c r="G201" s="58"/>
      <c r="H201" s="58"/>
    </row>
    <row r="202" spans="6:8" x14ac:dyDescent="0.2">
      <c r="F202" s="58"/>
      <c r="G202" s="58"/>
      <c r="H202" s="58"/>
    </row>
    <row r="203" spans="6:8" x14ac:dyDescent="0.2">
      <c r="F203" s="58"/>
      <c r="G203" s="58"/>
      <c r="H203" s="58"/>
    </row>
    <row r="204" spans="6:8" x14ac:dyDescent="0.2">
      <c r="F204" s="58"/>
      <c r="G204" s="58"/>
      <c r="H204" s="58"/>
    </row>
    <row r="205" spans="6:8" x14ac:dyDescent="0.2">
      <c r="F205" s="58"/>
      <c r="G205" s="58"/>
      <c r="H205" s="58"/>
    </row>
    <row r="206" spans="6:8" x14ac:dyDescent="0.2">
      <c r="F206" s="58"/>
      <c r="G206" s="58"/>
      <c r="H206" s="58"/>
    </row>
    <row r="207" spans="6:8" x14ac:dyDescent="0.2">
      <c r="F207" s="58"/>
      <c r="G207" s="58"/>
      <c r="H207" s="58"/>
    </row>
    <row r="208" spans="6:8" x14ac:dyDescent="0.2">
      <c r="F208" s="58"/>
      <c r="G208" s="58"/>
      <c r="H208" s="58"/>
    </row>
    <row r="209" spans="6:8" x14ac:dyDescent="0.2">
      <c r="F209" s="58"/>
      <c r="G209" s="58"/>
      <c r="H209" s="58"/>
    </row>
    <row r="210" spans="6:8" x14ac:dyDescent="0.2">
      <c r="F210" s="58"/>
      <c r="G210" s="58"/>
      <c r="H210" s="58"/>
    </row>
    <row r="211" spans="6:8" x14ac:dyDescent="0.2">
      <c r="F211" s="58"/>
      <c r="G211" s="58"/>
      <c r="H211" s="58"/>
    </row>
    <row r="212" spans="6:8" x14ac:dyDescent="0.2">
      <c r="F212" s="58"/>
      <c r="G212" s="58"/>
      <c r="H212" s="58"/>
    </row>
    <row r="213" spans="6:8" x14ac:dyDescent="0.2">
      <c r="F213" s="58"/>
      <c r="G213" s="58"/>
      <c r="H213" s="58"/>
    </row>
    <row r="214" spans="6:8" x14ac:dyDescent="0.2">
      <c r="F214" s="58"/>
      <c r="G214" s="58"/>
      <c r="H214" s="58"/>
    </row>
    <row r="215" spans="6:8" x14ac:dyDescent="0.2">
      <c r="F215" s="58"/>
      <c r="G215" s="58"/>
      <c r="H215" s="58"/>
    </row>
    <row r="216" spans="6:8" x14ac:dyDescent="0.2">
      <c r="F216" s="58"/>
      <c r="G216" s="58"/>
      <c r="H216" s="58"/>
    </row>
    <row r="217" spans="6:8" x14ac:dyDescent="0.2">
      <c r="F217" s="58"/>
      <c r="G217" s="58"/>
      <c r="H217" s="58"/>
    </row>
    <row r="218" spans="6:8" x14ac:dyDescent="0.2">
      <c r="F218" s="58"/>
      <c r="G218" s="58"/>
      <c r="H218" s="58"/>
    </row>
    <row r="219" spans="6:8" x14ac:dyDescent="0.2">
      <c r="F219" s="58"/>
      <c r="G219" s="58"/>
      <c r="H219" s="58"/>
    </row>
    <row r="220" spans="6:8" x14ac:dyDescent="0.2">
      <c r="F220" s="58"/>
      <c r="G220" s="58"/>
      <c r="H220" s="58"/>
    </row>
    <row r="221" spans="6:8" x14ac:dyDescent="0.2">
      <c r="F221" s="58"/>
      <c r="G221" s="58"/>
      <c r="H221" s="58"/>
    </row>
    <row r="222" spans="6:8" x14ac:dyDescent="0.2">
      <c r="F222" s="58"/>
      <c r="G222" s="58"/>
      <c r="H222" s="58"/>
    </row>
    <row r="223" spans="6:8" x14ac:dyDescent="0.2">
      <c r="F223" s="58"/>
      <c r="G223" s="58"/>
      <c r="H223" s="58"/>
    </row>
    <row r="224" spans="6:8" x14ac:dyDescent="0.2">
      <c r="F224" s="58"/>
      <c r="G224" s="58"/>
      <c r="H224" s="58"/>
    </row>
    <row r="225" spans="6:8" x14ac:dyDescent="0.2">
      <c r="F225" s="58"/>
      <c r="G225" s="58"/>
      <c r="H225" s="58"/>
    </row>
    <row r="226" spans="6:8" x14ac:dyDescent="0.2">
      <c r="F226" s="58"/>
      <c r="G226" s="58"/>
      <c r="H226" s="58"/>
    </row>
    <row r="227" spans="6:8" x14ac:dyDescent="0.2">
      <c r="F227" s="58"/>
      <c r="G227" s="58"/>
      <c r="H227" s="58"/>
    </row>
    <row r="228" spans="6:8" x14ac:dyDescent="0.2">
      <c r="F228" s="58"/>
      <c r="G228" s="58"/>
      <c r="H228" s="58"/>
    </row>
    <row r="229" spans="6:8" x14ac:dyDescent="0.2">
      <c r="F229" s="58"/>
      <c r="G229" s="58"/>
      <c r="H229" s="58"/>
    </row>
    <row r="230" spans="6:8" x14ac:dyDescent="0.2">
      <c r="F230" s="58"/>
      <c r="G230" s="58"/>
      <c r="H230" s="58"/>
    </row>
    <row r="231" spans="6:8" x14ac:dyDescent="0.2">
      <c r="F231" s="58"/>
      <c r="G231" s="58"/>
      <c r="H231" s="58"/>
    </row>
    <row r="232" spans="6:8" x14ac:dyDescent="0.2">
      <c r="F232" s="58"/>
      <c r="G232" s="58"/>
      <c r="H232" s="58"/>
    </row>
    <row r="233" spans="6:8" x14ac:dyDescent="0.2">
      <c r="F233" s="58"/>
      <c r="G233" s="58"/>
      <c r="H233" s="58"/>
    </row>
    <row r="234" spans="6:8" x14ac:dyDescent="0.2">
      <c r="F234" s="58"/>
      <c r="G234" s="58"/>
      <c r="H234" s="58"/>
    </row>
    <row r="235" spans="6:8" x14ac:dyDescent="0.2">
      <c r="F235" s="58"/>
      <c r="G235" s="58"/>
      <c r="H235" s="58"/>
    </row>
    <row r="236" spans="6:8" x14ac:dyDescent="0.2">
      <c r="F236" s="58"/>
      <c r="G236" s="58"/>
      <c r="H236" s="58"/>
    </row>
    <row r="237" spans="6:8" x14ac:dyDescent="0.2">
      <c r="F237" s="58"/>
      <c r="G237" s="58"/>
      <c r="H237" s="58"/>
    </row>
    <row r="238" spans="6:8" x14ac:dyDescent="0.2">
      <c r="F238" s="58"/>
      <c r="G238" s="58"/>
      <c r="H238" s="58"/>
    </row>
    <row r="239" spans="6:8" x14ac:dyDescent="0.2">
      <c r="F239" s="58"/>
      <c r="G239" s="58"/>
      <c r="H239" s="58"/>
    </row>
    <row r="240" spans="6:8" x14ac:dyDescent="0.2">
      <c r="F240" s="58"/>
      <c r="G240" s="58"/>
      <c r="H240" s="58"/>
    </row>
    <row r="241" spans="6:8" x14ac:dyDescent="0.2">
      <c r="F241" s="58"/>
      <c r="G241" s="58"/>
      <c r="H241" s="58"/>
    </row>
    <row r="242" spans="6:8" x14ac:dyDescent="0.2">
      <c r="F242" s="58"/>
      <c r="G242" s="58"/>
      <c r="H242" s="58"/>
    </row>
    <row r="243" spans="6:8" x14ac:dyDescent="0.2">
      <c r="F243" s="58"/>
      <c r="G243" s="58"/>
      <c r="H243" s="58"/>
    </row>
    <row r="244" spans="6:8" x14ac:dyDescent="0.2">
      <c r="F244" s="58"/>
      <c r="G244" s="58"/>
      <c r="H244" s="58"/>
    </row>
    <row r="245" spans="6:8" x14ac:dyDescent="0.2">
      <c r="F245" s="58"/>
      <c r="G245" s="58"/>
      <c r="H245" s="58"/>
    </row>
    <row r="246" spans="6:8" x14ac:dyDescent="0.2">
      <c r="F246" s="58"/>
      <c r="G246" s="58"/>
      <c r="H246" s="58"/>
    </row>
    <row r="247" spans="6:8" x14ac:dyDescent="0.2">
      <c r="F247" s="58"/>
      <c r="G247" s="58"/>
      <c r="H247" s="58"/>
    </row>
    <row r="248" spans="6:8" x14ac:dyDescent="0.2">
      <c r="F248" s="58"/>
      <c r="G248" s="58"/>
      <c r="H248" s="58"/>
    </row>
    <row r="249" spans="6:8" x14ac:dyDescent="0.2">
      <c r="F249" s="58"/>
      <c r="G249" s="58"/>
      <c r="H249" s="58"/>
    </row>
    <row r="250" spans="6:8" x14ac:dyDescent="0.2">
      <c r="F250" s="58"/>
      <c r="G250" s="58"/>
      <c r="H250" s="58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 r:id="rId1"/>
  <rowBreaks count="1" manualBreakCount="1"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Summary</vt:lpstr>
      <vt:lpstr>EC</vt:lpstr>
      <vt:lpstr>FS</vt:lpstr>
      <vt:lpstr>GT</vt:lpstr>
      <vt:lpstr>KZ</vt:lpstr>
      <vt:lpstr>LIM</vt:lpstr>
      <vt:lpstr>MP</vt:lpstr>
      <vt:lpstr>NC</vt:lpstr>
      <vt:lpstr>NW</vt:lpstr>
      <vt:lpstr>WC</vt:lpstr>
      <vt:lpstr>EC!Print_Area</vt:lpstr>
      <vt:lpstr>FS!Print_Area</vt:lpstr>
      <vt:lpstr>GT!Print_Area</vt:lpstr>
      <vt:lpstr>KZ!Print_Area</vt:lpstr>
      <vt:lpstr>LIM!Print_Area</vt:lpstr>
      <vt:lpstr>MP!Print_Area</vt:lpstr>
      <vt:lpstr>NC!Print_Area</vt:lpstr>
      <vt:lpstr>NW!Print_Area</vt:lpstr>
      <vt:lpstr>Summary!Print_Area</vt:lpstr>
      <vt:lpstr>WC!Print_Area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Akanyang  Modise</dc:creator>
  <cp:lastModifiedBy>Akanyang  Modise</cp:lastModifiedBy>
  <dcterms:created xsi:type="dcterms:W3CDTF">2018-04-10T09:28:52Z</dcterms:created>
  <dcterms:modified xsi:type="dcterms:W3CDTF">2018-04-12T08:16:28Z</dcterms:modified>
</cp:coreProperties>
</file>